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Fumigación/"/>
    </mc:Choice>
  </mc:AlternateContent>
  <xr:revisionPtr revIDLastSave="270" documentId="8_{B1DFF513-E14A-492C-A067-82C17937AA51}" xr6:coauthVersionLast="47" xr6:coauthVersionMax="47" xr10:uidLastSave="{4762DCAA-0FA7-4BAF-899B-23C89C168F6A}"/>
  <bookViews>
    <workbookView xWindow="-120" yWindow="-120" windowWidth="29040" windowHeight="15840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1. Vuelos-Horas-Hectareas" sheetId="2" r:id="rId5"/>
    <sheet name="2. Tipo de Cultivo" sheetId="3" r:id="rId6"/>
    <sheet name="3. Municipio - Pista" sheetId="7" r:id="rId7"/>
    <sheet name="4. Tipo de Equipo y Empresa" sheetId="8" r:id="rId8"/>
    <sheet name="Bd" sheetId="1" r:id="rId9"/>
  </sheets>
  <externalReferences>
    <externalReference r:id="rId10"/>
  </externalReferences>
  <definedNames>
    <definedName name="_xlnm._FilterDatabase" localSheetId="8" hidden="1">Bd!$A$1:$Z$1038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2" l="1"/>
  <c r="N19" i="2"/>
  <c r="N18" i="2"/>
  <c r="N17" i="2"/>
  <c r="N16" i="2"/>
  <c r="P10" i="2"/>
  <c r="O10" i="2"/>
  <c r="N10" i="2"/>
  <c r="O75" i="3"/>
  <c r="N75" i="3"/>
  <c r="P72" i="3"/>
  <c r="P71" i="3"/>
  <c r="P69" i="3"/>
  <c r="P68" i="3"/>
  <c r="P74" i="3"/>
  <c r="P73" i="3"/>
  <c r="P66" i="3"/>
  <c r="P67" i="3"/>
  <c r="P70" i="3"/>
  <c r="P64" i="3"/>
  <c r="P63" i="3"/>
  <c r="P65" i="3"/>
  <c r="P62" i="3"/>
  <c r="P60" i="3"/>
  <c r="P61" i="3"/>
  <c r="O30" i="3"/>
  <c r="N30" i="3"/>
  <c r="P24" i="3"/>
  <c r="P26" i="3"/>
  <c r="P27" i="3"/>
  <c r="P29" i="3"/>
  <c r="P23" i="3"/>
  <c r="P28" i="3"/>
  <c r="P25" i="3"/>
  <c r="P21" i="3"/>
  <c r="P22" i="3"/>
  <c r="P19" i="3"/>
  <c r="P20" i="3"/>
  <c r="P18" i="3"/>
  <c r="P17" i="3"/>
  <c r="P16" i="3"/>
  <c r="P15" i="3"/>
  <c r="O195" i="7"/>
  <c r="N195" i="7"/>
  <c r="P194" i="7"/>
  <c r="P179" i="7"/>
  <c r="P171" i="7"/>
  <c r="P187" i="7"/>
  <c r="P182" i="7"/>
  <c r="P193" i="7"/>
  <c r="P192" i="7"/>
  <c r="P169" i="7"/>
  <c r="P183" i="7"/>
  <c r="P167" i="7"/>
  <c r="P177" i="7"/>
  <c r="P181" i="7"/>
  <c r="P168" i="7"/>
  <c r="P178" i="7"/>
  <c r="P186" i="7"/>
  <c r="P180" i="7"/>
  <c r="P191" i="7"/>
  <c r="P170" i="7"/>
  <c r="P176" i="7"/>
  <c r="P175" i="7"/>
  <c r="P174" i="7"/>
  <c r="P173" i="7"/>
  <c r="P172" i="7"/>
  <c r="P162" i="7"/>
  <c r="P185" i="7"/>
  <c r="P161" i="7"/>
  <c r="P166" i="7"/>
  <c r="P190" i="7"/>
  <c r="P189" i="7"/>
  <c r="P159" i="7"/>
  <c r="P155" i="7"/>
  <c r="P157" i="7"/>
  <c r="P164" i="7"/>
  <c r="P163" i="7"/>
  <c r="P153" i="7"/>
  <c r="P143" i="7"/>
  <c r="P152" i="7"/>
  <c r="P188" i="7"/>
  <c r="P140" i="7"/>
  <c r="P144" i="7"/>
  <c r="P139" i="7"/>
  <c r="P156" i="7"/>
  <c r="P154" i="7"/>
  <c r="P151" i="7"/>
  <c r="P150" i="7"/>
  <c r="P149" i="7"/>
  <c r="P148" i="7"/>
  <c r="P147" i="7"/>
  <c r="P146" i="7"/>
  <c r="P141" i="7"/>
  <c r="P145" i="7"/>
  <c r="P142" i="7"/>
  <c r="P160" i="7"/>
  <c r="P165" i="7"/>
  <c r="P134" i="7"/>
  <c r="P136" i="7"/>
  <c r="P137" i="7"/>
  <c r="P158" i="7"/>
  <c r="P135" i="7"/>
  <c r="P133" i="7"/>
  <c r="P132" i="7"/>
  <c r="P131" i="7"/>
  <c r="P130" i="7"/>
  <c r="P184" i="7"/>
  <c r="P129" i="7"/>
  <c r="P138" i="7"/>
  <c r="O124" i="7"/>
  <c r="N124" i="7"/>
  <c r="P120" i="7"/>
  <c r="P119" i="7"/>
  <c r="P123" i="7"/>
  <c r="P116" i="7"/>
  <c r="P118" i="7"/>
  <c r="P117" i="7"/>
  <c r="P122" i="7"/>
  <c r="P121" i="7"/>
  <c r="P112" i="7"/>
  <c r="P113" i="7"/>
  <c r="P114" i="7"/>
  <c r="P115" i="7"/>
  <c r="P109" i="7"/>
  <c r="P108" i="7"/>
  <c r="P107" i="7"/>
  <c r="P106" i="7"/>
  <c r="P111" i="7"/>
  <c r="P110" i="7"/>
  <c r="P105" i="7"/>
  <c r="O100" i="7"/>
  <c r="N100" i="7"/>
  <c r="P99" i="7"/>
  <c r="P98" i="7"/>
  <c r="P97" i="7"/>
  <c r="P83" i="7"/>
  <c r="P85" i="7"/>
  <c r="P96" i="7"/>
  <c r="P77" i="7"/>
  <c r="P84" i="7"/>
  <c r="P78" i="7"/>
  <c r="P95" i="7"/>
  <c r="P86" i="7"/>
  <c r="P80" i="7"/>
  <c r="P79" i="7"/>
  <c r="P81" i="7"/>
  <c r="P94" i="7"/>
  <c r="P76" i="7"/>
  <c r="P71" i="7"/>
  <c r="P89" i="7"/>
  <c r="P72" i="7"/>
  <c r="P93" i="7"/>
  <c r="P82" i="7"/>
  <c r="P67" i="7"/>
  <c r="P75" i="7"/>
  <c r="P70" i="7"/>
  <c r="P66" i="7"/>
  <c r="P68" i="7"/>
  <c r="P74" i="7"/>
  <c r="P58" i="7"/>
  <c r="P92" i="7"/>
  <c r="P73" i="7"/>
  <c r="P65" i="7"/>
  <c r="P62" i="7"/>
  <c r="P91" i="7"/>
  <c r="P69" i="7"/>
  <c r="P88" i="7"/>
  <c r="P53" i="7"/>
  <c r="P56" i="7"/>
  <c r="P64" i="7"/>
  <c r="P60" i="7"/>
  <c r="P54" i="7"/>
  <c r="P57" i="7"/>
  <c r="P51" i="7"/>
  <c r="P59" i="7"/>
  <c r="P90" i="7"/>
  <c r="P45" i="7"/>
  <c r="P63" i="7"/>
  <c r="P44" i="7"/>
  <c r="P55" i="7"/>
  <c r="P52" i="7"/>
  <c r="P43" i="7"/>
  <c r="P49" i="7"/>
  <c r="P61" i="7"/>
  <c r="P48" i="7"/>
  <c r="P50" i="7"/>
  <c r="P39" i="7"/>
  <c r="P46" i="7"/>
  <c r="P47" i="7"/>
  <c r="P40" i="7"/>
  <c r="P87" i="7"/>
  <c r="P41" i="7"/>
  <c r="P42" i="7"/>
  <c r="P36" i="7"/>
  <c r="P38" i="7"/>
  <c r="P37" i="7"/>
  <c r="P34" i="7"/>
  <c r="P35" i="7"/>
  <c r="O29" i="7"/>
  <c r="N29" i="7"/>
  <c r="P25" i="7"/>
  <c r="P28" i="7"/>
  <c r="P24" i="7"/>
  <c r="P23" i="7"/>
  <c r="P22" i="7"/>
  <c r="P21" i="7"/>
  <c r="P27" i="7"/>
  <c r="P20" i="7"/>
  <c r="P26" i="7"/>
  <c r="P18" i="7"/>
  <c r="P16" i="7"/>
  <c r="P17" i="7"/>
  <c r="P15" i="7"/>
  <c r="P14" i="7"/>
  <c r="P19" i="7"/>
  <c r="P12" i="7"/>
  <c r="P13" i="7"/>
  <c r="P11" i="7"/>
  <c r="P10" i="7"/>
  <c r="O24" i="8"/>
  <c r="N24" i="8"/>
  <c r="P23" i="8"/>
  <c r="P22" i="8"/>
  <c r="P18" i="8"/>
  <c r="P16" i="8"/>
  <c r="P19" i="8"/>
  <c r="P17" i="8"/>
  <c r="P21" i="8"/>
  <c r="P20" i="8"/>
  <c r="P15" i="8"/>
  <c r="P12" i="8"/>
  <c r="P14" i="8"/>
  <c r="P13" i="8"/>
  <c r="P11" i="8"/>
  <c r="P41" i="8"/>
  <c r="P38" i="8"/>
  <c r="P40" i="8"/>
  <c r="P36" i="8"/>
  <c r="P39" i="8"/>
  <c r="P37" i="8"/>
  <c r="P34" i="8"/>
  <c r="P35" i="8"/>
  <c r="P33" i="8"/>
  <c r="P32" i="8"/>
  <c r="P29" i="8"/>
  <c r="P31" i="8"/>
  <c r="P30" i="8"/>
  <c r="O42" i="8"/>
  <c r="N42" i="8"/>
  <c r="O162" i="8"/>
  <c r="N162" i="8"/>
  <c r="P157" i="8"/>
  <c r="P160" i="8"/>
  <c r="P152" i="8"/>
  <c r="P154" i="8"/>
  <c r="P151" i="8"/>
  <c r="P153" i="8"/>
  <c r="P150" i="8"/>
  <c r="P143" i="8"/>
  <c r="P159" i="8"/>
  <c r="P141" i="8"/>
  <c r="P140" i="8"/>
  <c r="P144" i="8"/>
  <c r="P148" i="8"/>
  <c r="P149" i="8"/>
  <c r="P147" i="8"/>
  <c r="P146" i="8"/>
  <c r="P138" i="8"/>
  <c r="P161" i="8"/>
  <c r="P139" i="8"/>
  <c r="P145" i="8"/>
  <c r="P158" i="8"/>
  <c r="P156" i="8"/>
  <c r="P136" i="8"/>
  <c r="P142" i="8"/>
  <c r="P132" i="8"/>
  <c r="P133" i="8"/>
  <c r="P131" i="8"/>
  <c r="P135" i="8"/>
  <c r="P134" i="8"/>
  <c r="P137" i="8"/>
  <c r="P155" i="8"/>
  <c r="P130" i="8"/>
  <c r="B133" i="1"/>
  <c r="E133" i="1"/>
  <c r="B134" i="1"/>
  <c r="E134" i="1"/>
  <c r="B595" i="1"/>
  <c r="E595" i="1"/>
  <c r="B791" i="1"/>
  <c r="E791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N1038" i="1"/>
  <c r="N1037" i="1"/>
  <c r="N1036" i="1"/>
  <c r="N1035" i="1"/>
  <c r="N1034" i="1"/>
  <c r="N1033" i="1"/>
  <c r="P1033" i="1" s="1"/>
  <c r="N1032" i="1"/>
  <c r="P1032" i="1" s="1"/>
  <c r="N1031" i="1"/>
  <c r="P1031" i="1" s="1"/>
  <c r="N1030" i="1"/>
  <c r="N1029" i="1"/>
  <c r="P1029" i="1" s="1"/>
  <c r="N1028" i="1"/>
  <c r="P1028" i="1" s="1"/>
  <c r="N1027" i="1"/>
  <c r="N1026" i="1"/>
  <c r="P1026" i="1" s="1"/>
  <c r="N1025" i="1"/>
  <c r="P1025" i="1" s="1"/>
  <c r="N1024" i="1"/>
  <c r="P1024" i="1" s="1"/>
  <c r="N1023" i="1"/>
  <c r="N1022" i="1"/>
  <c r="N1021" i="1"/>
  <c r="P1021" i="1" s="1"/>
  <c r="N1020" i="1"/>
  <c r="P1020" i="1" s="1"/>
  <c r="N1019" i="1"/>
  <c r="P1019" i="1" s="1"/>
  <c r="N1018" i="1"/>
  <c r="P1018" i="1" s="1"/>
  <c r="N1017" i="1"/>
  <c r="P1017" i="1" s="1"/>
  <c r="N1016" i="1"/>
  <c r="N1015" i="1"/>
  <c r="P1015" i="1" s="1"/>
  <c r="N1014" i="1"/>
  <c r="N1013" i="1"/>
  <c r="P1013" i="1" s="1"/>
  <c r="N1012" i="1"/>
  <c r="N1011" i="1"/>
  <c r="N1010" i="1"/>
  <c r="P1010" i="1" s="1"/>
  <c r="N1009" i="1"/>
  <c r="N1008" i="1"/>
  <c r="O1008" i="1" s="1"/>
  <c r="N1007" i="1"/>
  <c r="N1006" i="1"/>
  <c r="N1005" i="1"/>
  <c r="N1004" i="1"/>
  <c r="P1004" i="1" s="1"/>
  <c r="N1003" i="1"/>
  <c r="P1003" i="1" s="1"/>
  <c r="N1002" i="1"/>
  <c r="P1002" i="1" s="1"/>
  <c r="N1001" i="1"/>
  <c r="P1001" i="1" s="1"/>
  <c r="N1000" i="1"/>
  <c r="P1000" i="1" s="1"/>
  <c r="N999" i="1"/>
  <c r="P999" i="1" s="1"/>
  <c r="N998" i="1"/>
  <c r="N997" i="1"/>
  <c r="N996" i="1"/>
  <c r="P996" i="1" s="1"/>
  <c r="N995" i="1"/>
  <c r="P995" i="1" s="1"/>
  <c r="N994" i="1"/>
  <c r="N993" i="1"/>
  <c r="O993" i="1" s="1"/>
  <c r="N992" i="1"/>
  <c r="P992" i="1" s="1"/>
  <c r="N991" i="1"/>
  <c r="N990" i="1"/>
  <c r="N989" i="1"/>
  <c r="P989" i="1" s="1"/>
  <c r="N988" i="1"/>
  <c r="O988" i="1" s="1"/>
  <c r="N987" i="1"/>
  <c r="P987" i="1" s="1"/>
  <c r="N986" i="1"/>
  <c r="P986" i="1" s="1"/>
  <c r="N985" i="1"/>
  <c r="P985" i="1" s="1"/>
  <c r="N984" i="1"/>
  <c r="N983" i="1"/>
  <c r="P983" i="1" s="1"/>
  <c r="N982" i="1"/>
  <c r="N981" i="1"/>
  <c r="O981" i="1" s="1"/>
  <c r="N980" i="1"/>
  <c r="P980" i="1" s="1"/>
  <c r="N979" i="1"/>
  <c r="N978" i="1"/>
  <c r="N977" i="1"/>
  <c r="O977" i="1" s="1"/>
  <c r="N976" i="1"/>
  <c r="P976" i="1" s="1"/>
  <c r="N975" i="1"/>
  <c r="P975" i="1" s="1"/>
  <c r="N974" i="1"/>
  <c r="N973" i="1"/>
  <c r="N972" i="1"/>
  <c r="O972" i="1" s="1"/>
  <c r="N971" i="1"/>
  <c r="N970" i="1"/>
  <c r="N969" i="1"/>
  <c r="P969" i="1" s="1"/>
  <c r="N968" i="1"/>
  <c r="P968" i="1" s="1"/>
  <c r="N967" i="1"/>
  <c r="P967" i="1" s="1"/>
  <c r="N966" i="1"/>
  <c r="N965" i="1"/>
  <c r="O965" i="1" s="1"/>
  <c r="N964" i="1"/>
  <c r="N963" i="1"/>
  <c r="N962" i="1"/>
  <c r="P962" i="1" s="1"/>
  <c r="N961" i="1"/>
  <c r="N960" i="1"/>
  <c r="N959" i="1"/>
  <c r="P959" i="1" s="1"/>
  <c r="N958" i="1"/>
  <c r="N957" i="1"/>
  <c r="N956" i="1"/>
  <c r="P956" i="1" s="1"/>
  <c r="N955" i="1"/>
  <c r="P955" i="1" s="1"/>
  <c r="N954" i="1"/>
  <c r="P954" i="1" s="1"/>
  <c r="N953" i="1"/>
  <c r="P953" i="1" s="1"/>
  <c r="N952" i="1"/>
  <c r="N951" i="1"/>
  <c r="O951" i="1" s="1"/>
  <c r="N950" i="1"/>
  <c r="N949" i="1"/>
  <c r="P949" i="1" s="1"/>
  <c r="N948" i="1"/>
  <c r="P948" i="1" s="1"/>
  <c r="N947" i="1"/>
  <c r="N946" i="1"/>
  <c r="P946" i="1" s="1"/>
  <c r="N945" i="1"/>
  <c r="N944" i="1"/>
  <c r="P944" i="1" s="1"/>
  <c r="N943" i="1"/>
  <c r="N942" i="1"/>
  <c r="N941" i="1"/>
  <c r="N940" i="1"/>
  <c r="P940" i="1" s="1"/>
  <c r="N939" i="1"/>
  <c r="N938" i="1"/>
  <c r="N937" i="1"/>
  <c r="O937" i="1" s="1"/>
  <c r="N936" i="1"/>
  <c r="O936" i="1" s="1"/>
  <c r="N935" i="1"/>
  <c r="P935" i="1" s="1"/>
  <c r="N934" i="1"/>
  <c r="N933" i="1"/>
  <c r="N932" i="1"/>
  <c r="O932" i="1" s="1"/>
  <c r="N931" i="1"/>
  <c r="P931" i="1" s="1"/>
  <c r="N930" i="1"/>
  <c r="P930" i="1" s="1"/>
  <c r="N929" i="1"/>
  <c r="P929" i="1" s="1"/>
  <c r="N928" i="1"/>
  <c r="P928" i="1" s="1"/>
  <c r="N927" i="1"/>
  <c r="P927" i="1" s="1"/>
  <c r="N926" i="1"/>
  <c r="N925" i="1"/>
  <c r="P925" i="1" s="1"/>
  <c r="N924" i="1"/>
  <c r="P924" i="1" s="1"/>
  <c r="N923" i="1"/>
  <c r="P923" i="1" s="1"/>
  <c r="N922" i="1"/>
  <c r="N921" i="1"/>
  <c r="P921" i="1" s="1"/>
  <c r="N920" i="1"/>
  <c r="P920" i="1" s="1"/>
  <c r="N919" i="1"/>
  <c r="P919" i="1" s="1"/>
  <c r="N918" i="1"/>
  <c r="N917" i="1"/>
  <c r="N916" i="1"/>
  <c r="O916" i="1" s="1"/>
  <c r="N915" i="1"/>
  <c r="N914" i="1"/>
  <c r="N913" i="1"/>
  <c r="N912" i="1"/>
  <c r="P912" i="1" s="1"/>
  <c r="N911" i="1"/>
  <c r="N910" i="1"/>
  <c r="N909" i="1"/>
  <c r="N908" i="1"/>
  <c r="N907" i="1"/>
  <c r="P907" i="1" s="1"/>
  <c r="N906" i="1"/>
  <c r="N905" i="1"/>
  <c r="N904" i="1"/>
  <c r="P904" i="1" s="1"/>
  <c r="N903" i="1"/>
  <c r="N902" i="1"/>
  <c r="N901" i="1"/>
  <c r="O901" i="1" s="1"/>
  <c r="N900" i="1"/>
  <c r="N899" i="1"/>
  <c r="P899" i="1" s="1"/>
  <c r="N898" i="1"/>
  <c r="O898" i="1" s="1"/>
  <c r="N897" i="1"/>
  <c r="P897" i="1" s="1"/>
  <c r="N896" i="1"/>
  <c r="P896" i="1" s="1"/>
  <c r="N895" i="1"/>
  <c r="P895" i="1" s="1"/>
  <c r="N894" i="1"/>
  <c r="N893" i="1"/>
  <c r="P893" i="1" s="1"/>
  <c r="N892" i="1"/>
  <c r="P892" i="1" s="1"/>
  <c r="N891" i="1"/>
  <c r="P891" i="1" s="1"/>
  <c r="N890" i="1"/>
  <c r="N889" i="1"/>
  <c r="P889" i="1" s="1"/>
  <c r="N888" i="1"/>
  <c r="N887" i="1"/>
  <c r="P887" i="1" s="1"/>
  <c r="N886" i="1"/>
  <c r="N885" i="1"/>
  <c r="P885" i="1" s="1"/>
  <c r="N884" i="1"/>
  <c r="N883" i="1"/>
  <c r="P883" i="1" s="1"/>
  <c r="N882" i="1"/>
  <c r="P882" i="1" s="1"/>
  <c r="N881" i="1"/>
  <c r="O881" i="1" s="1"/>
  <c r="N880" i="1"/>
  <c r="N879" i="1"/>
  <c r="N878" i="1"/>
  <c r="N877" i="1"/>
  <c r="P877" i="1" s="1"/>
  <c r="N876" i="1"/>
  <c r="P876" i="1" s="1"/>
  <c r="N875" i="1"/>
  <c r="P875" i="1" s="1"/>
  <c r="N874" i="1"/>
  <c r="N873" i="1"/>
  <c r="O873" i="1" s="1"/>
  <c r="N872" i="1"/>
  <c r="N871" i="1"/>
  <c r="O871" i="1" s="1"/>
  <c r="N870" i="1"/>
  <c r="N869" i="1"/>
  <c r="P869" i="1" s="1"/>
  <c r="N868" i="1"/>
  <c r="N867" i="1"/>
  <c r="P867" i="1" s="1"/>
  <c r="N866" i="1"/>
  <c r="P866" i="1" s="1"/>
  <c r="N865" i="1"/>
  <c r="O865" i="1" s="1"/>
  <c r="N864" i="1"/>
  <c r="P864" i="1" s="1"/>
  <c r="N863" i="1"/>
  <c r="N862" i="1"/>
  <c r="N861" i="1"/>
  <c r="P861" i="1" s="1"/>
  <c r="N860" i="1"/>
  <c r="N859" i="1"/>
  <c r="P859" i="1" s="1"/>
  <c r="N858" i="1"/>
  <c r="N857" i="1"/>
  <c r="N856" i="1"/>
  <c r="N855" i="1"/>
  <c r="P855" i="1" s="1"/>
  <c r="N854" i="1"/>
  <c r="N853" i="1"/>
  <c r="N852" i="1"/>
  <c r="P852" i="1" s="1"/>
  <c r="N851" i="1"/>
  <c r="N850" i="1"/>
  <c r="P850" i="1" s="1"/>
  <c r="N849" i="1"/>
  <c r="O849" i="1" s="1"/>
  <c r="N848" i="1"/>
  <c r="N847" i="1"/>
  <c r="P847" i="1" s="1"/>
  <c r="N846" i="1"/>
  <c r="N845" i="1"/>
  <c r="N844" i="1"/>
  <c r="P844" i="1" s="1"/>
  <c r="N843" i="1"/>
  <c r="N842" i="1"/>
  <c r="N841" i="1"/>
  <c r="N840" i="1"/>
  <c r="O840" i="1" s="1"/>
  <c r="N839" i="1"/>
  <c r="P839" i="1" s="1"/>
  <c r="N838" i="1"/>
  <c r="N837" i="1"/>
  <c r="O837" i="1" s="1"/>
  <c r="N836" i="1"/>
  <c r="O836" i="1" s="1"/>
  <c r="N835" i="1"/>
  <c r="N834" i="1"/>
  <c r="P834" i="1" s="1"/>
  <c r="N833" i="1"/>
  <c r="P833" i="1" s="1"/>
  <c r="N832" i="1"/>
  <c r="N831" i="1"/>
  <c r="P831" i="1" s="1"/>
  <c r="N830" i="1"/>
  <c r="N829" i="1"/>
  <c r="N828" i="1"/>
  <c r="N827" i="1"/>
  <c r="P827" i="1" s="1"/>
  <c r="N826" i="1"/>
  <c r="P826" i="1" s="1"/>
  <c r="N825" i="1"/>
  <c r="N824" i="1"/>
  <c r="N823" i="1"/>
  <c r="N822" i="1"/>
  <c r="N821" i="1"/>
  <c r="P821" i="1" s="1"/>
  <c r="N820" i="1"/>
  <c r="P820" i="1" s="1"/>
  <c r="N819" i="1"/>
  <c r="N818" i="1"/>
  <c r="P818" i="1" s="1"/>
  <c r="N817" i="1"/>
  <c r="O817" i="1" s="1"/>
  <c r="N816" i="1"/>
  <c r="P816" i="1" s="1"/>
  <c r="N815" i="1"/>
  <c r="N814" i="1"/>
  <c r="N813" i="1"/>
  <c r="P813" i="1" s="1"/>
  <c r="N812" i="1"/>
  <c r="P812" i="1" s="1"/>
  <c r="N811" i="1"/>
  <c r="P811" i="1" s="1"/>
  <c r="N810" i="1"/>
  <c r="P810" i="1" s="1"/>
  <c r="N809" i="1"/>
  <c r="N808" i="1"/>
  <c r="O808" i="1" s="1"/>
  <c r="N807" i="1"/>
  <c r="P807" i="1" s="1"/>
  <c r="N806" i="1"/>
  <c r="N805" i="1"/>
  <c r="N804" i="1"/>
  <c r="P804" i="1" s="1"/>
  <c r="N803" i="1"/>
  <c r="P803" i="1" s="1"/>
  <c r="N802" i="1"/>
  <c r="P802" i="1" s="1"/>
  <c r="N801" i="1"/>
  <c r="O801" i="1" s="1"/>
  <c r="N800" i="1"/>
  <c r="P800" i="1" s="1"/>
  <c r="N799" i="1"/>
  <c r="O799" i="1" s="1"/>
  <c r="N798" i="1"/>
  <c r="N797" i="1"/>
  <c r="P797" i="1" s="1"/>
  <c r="N796" i="1"/>
  <c r="N795" i="1"/>
  <c r="P795" i="1" s="1"/>
  <c r="N794" i="1"/>
  <c r="P794" i="1" s="1"/>
  <c r="N793" i="1"/>
  <c r="P793" i="1" s="1"/>
  <c r="N792" i="1"/>
  <c r="N791" i="1"/>
  <c r="P791" i="1" s="1"/>
  <c r="N790" i="1"/>
  <c r="N789" i="1"/>
  <c r="P789" i="1" s="1"/>
  <c r="N788" i="1"/>
  <c r="O788" i="1" s="1"/>
  <c r="N787" i="1"/>
  <c r="N786" i="1"/>
  <c r="P786" i="1" s="1"/>
  <c r="N785" i="1"/>
  <c r="P785" i="1" s="1"/>
  <c r="N784" i="1"/>
  <c r="P784" i="1" s="1"/>
  <c r="N783" i="1"/>
  <c r="P783" i="1" s="1"/>
  <c r="N782" i="1"/>
  <c r="N781" i="1"/>
  <c r="N780" i="1"/>
  <c r="N779" i="1"/>
  <c r="P779" i="1" s="1"/>
  <c r="N778" i="1"/>
  <c r="P778" i="1" s="1"/>
  <c r="N777" i="1"/>
  <c r="P777" i="1" s="1"/>
  <c r="N776" i="1"/>
  <c r="P776" i="1" s="1"/>
  <c r="N775" i="1"/>
  <c r="P775" i="1" s="1"/>
  <c r="N774" i="1"/>
  <c r="N773" i="1"/>
  <c r="P773" i="1" s="1"/>
  <c r="N772" i="1"/>
  <c r="N771" i="1"/>
  <c r="P771" i="1" s="1"/>
  <c r="N770" i="1"/>
  <c r="P770" i="1" s="1"/>
  <c r="N769" i="1"/>
  <c r="O769" i="1" s="1"/>
  <c r="N768" i="1"/>
  <c r="N767" i="1"/>
  <c r="N766" i="1"/>
  <c r="N765" i="1"/>
  <c r="O765" i="1" s="1"/>
  <c r="N764" i="1"/>
  <c r="N763" i="1"/>
  <c r="P763" i="1" s="1"/>
  <c r="N762" i="1"/>
  <c r="P762" i="1" s="1"/>
  <c r="N761" i="1"/>
  <c r="P761" i="1" s="1"/>
  <c r="N760" i="1"/>
  <c r="P760" i="1" s="1"/>
  <c r="N759" i="1"/>
  <c r="O759" i="1" s="1"/>
  <c r="N758" i="1"/>
  <c r="N757" i="1"/>
  <c r="N756" i="1"/>
  <c r="P756" i="1" s="1"/>
  <c r="N755" i="1"/>
  <c r="N754" i="1"/>
  <c r="P754" i="1" s="1"/>
  <c r="N753" i="1"/>
  <c r="O753" i="1" s="1"/>
  <c r="N752" i="1"/>
  <c r="P752" i="1" s="1"/>
  <c r="N751" i="1"/>
  <c r="P751" i="1" s="1"/>
  <c r="N750" i="1"/>
  <c r="N749" i="1"/>
  <c r="P749" i="1" s="1"/>
  <c r="N748" i="1"/>
  <c r="N747" i="1"/>
  <c r="P747" i="1" s="1"/>
  <c r="N746" i="1"/>
  <c r="N745" i="1"/>
  <c r="P745" i="1" s="1"/>
  <c r="N744" i="1"/>
  <c r="P744" i="1" s="1"/>
  <c r="N743" i="1"/>
  <c r="O743" i="1" s="1"/>
  <c r="N742" i="1"/>
  <c r="N741" i="1"/>
  <c r="P741" i="1" s="1"/>
  <c r="N740" i="1"/>
  <c r="P740" i="1" s="1"/>
  <c r="N739" i="1"/>
  <c r="P739" i="1" s="1"/>
  <c r="N738" i="1"/>
  <c r="P738" i="1" s="1"/>
  <c r="N737" i="1"/>
  <c r="P737" i="1" s="1"/>
  <c r="N736" i="1"/>
  <c r="P736" i="1" s="1"/>
  <c r="N735" i="1"/>
  <c r="N734" i="1"/>
  <c r="N733" i="1"/>
  <c r="N732" i="1"/>
  <c r="N731" i="1"/>
  <c r="P731" i="1" s="1"/>
  <c r="N730" i="1"/>
  <c r="P730" i="1" s="1"/>
  <c r="N729" i="1"/>
  <c r="N728" i="1"/>
  <c r="N727" i="1"/>
  <c r="O727" i="1" s="1"/>
  <c r="N726" i="1"/>
  <c r="N725" i="1"/>
  <c r="O725" i="1" s="1"/>
  <c r="N724" i="1"/>
  <c r="P724" i="1" s="1"/>
  <c r="N723" i="1"/>
  <c r="N722" i="1"/>
  <c r="P722" i="1" s="1"/>
  <c r="N721" i="1"/>
  <c r="P721" i="1" s="1"/>
  <c r="N720" i="1"/>
  <c r="N719" i="1"/>
  <c r="N718" i="1"/>
  <c r="O718" i="1" s="1"/>
  <c r="N717" i="1"/>
  <c r="P717" i="1" s="1"/>
  <c r="N716" i="1"/>
  <c r="P716" i="1" s="1"/>
  <c r="N715" i="1"/>
  <c r="N714" i="1"/>
  <c r="P714" i="1" s="1"/>
  <c r="N713" i="1"/>
  <c r="P713" i="1" s="1"/>
  <c r="N712" i="1"/>
  <c r="P712" i="1" s="1"/>
  <c r="N711" i="1"/>
  <c r="N710" i="1"/>
  <c r="O710" i="1" s="1"/>
  <c r="N709" i="1"/>
  <c r="P709" i="1" s="1"/>
  <c r="N708" i="1"/>
  <c r="N707" i="1"/>
  <c r="N706" i="1"/>
  <c r="P706" i="1" s="1"/>
  <c r="N705" i="1"/>
  <c r="P705" i="1" s="1"/>
  <c r="N704" i="1"/>
  <c r="O704" i="1" s="1"/>
  <c r="N703" i="1"/>
  <c r="N702" i="1"/>
  <c r="N701" i="1"/>
  <c r="P701" i="1" s="1"/>
  <c r="N700" i="1"/>
  <c r="N699" i="1"/>
  <c r="N698" i="1"/>
  <c r="P698" i="1" s="1"/>
  <c r="N697" i="1"/>
  <c r="P697" i="1" s="1"/>
  <c r="N696" i="1"/>
  <c r="P696" i="1" s="1"/>
  <c r="N695" i="1"/>
  <c r="P695" i="1" s="1"/>
  <c r="N694" i="1"/>
  <c r="P694" i="1" s="1"/>
  <c r="N693" i="1"/>
  <c r="P693" i="1" s="1"/>
  <c r="N692" i="1"/>
  <c r="N691" i="1"/>
  <c r="N690" i="1"/>
  <c r="P690" i="1" s="1"/>
  <c r="N689" i="1"/>
  <c r="N688" i="1"/>
  <c r="N687" i="1"/>
  <c r="P687" i="1" s="1"/>
  <c r="N686" i="1"/>
  <c r="N685" i="1"/>
  <c r="P685" i="1" s="1"/>
  <c r="N684" i="1"/>
  <c r="N683" i="1"/>
  <c r="N682" i="1"/>
  <c r="O682" i="1" s="1"/>
  <c r="N681" i="1"/>
  <c r="N680" i="1"/>
  <c r="O680" i="1" s="1"/>
  <c r="N679" i="1"/>
  <c r="P679" i="1" s="1"/>
  <c r="N678" i="1"/>
  <c r="P678" i="1" s="1"/>
  <c r="N677" i="1"/>
  <c r="P677" i="1" s="1"/>
  <c r="N676" i="1"/>
  <c r="N675" i="1"/>
  <c r="N674" i="1"/>
  <c r="N673" i="1"/>
  <c r="P673" i="1" s="1"/>
  <c r="N672" i="1"/>
  <c r="O672" i="1" s="1"/>
  <c r="N671" i="1"/>
  <c r="P671" i="1" s="1"/>
  <c r="N670" i="1"/>
  <c r="N669" i="1"/>
  <c r="P669" i="1" s="1"/>
  <c r="N668" i="1"/>
  <c r="N667" i="1"/>
  <c r="P667" i="1" s="1"/>
  <c r="N666" i="1"/>
  <c r="P666" i="1" s="1"/>
  <c r="N665" i="1"/>
  <c r="P665" i="1" s="1"/>
  <c r="N664" i="1"/>
  <c r="P664" i="1" s="1"/>
  <c r="N663" i="1"/>
  <c r="P663" i="1" s="1"/>
  <c r="N662" i="1"/>
  <c r="P662" i="1" s="1"/>
  <c r="N661" i="1"/>
  <c r="O661" i="1" s="1"/>
  <c r="N660" i="1"/>
  <c r="N659" i="1"/>
  <c r="N658" i="1"/>
  <c r="N657" i="1"/>
  <c r="P657" i="1" s="1"/>
  <c r="N656" i="1"/>
  <c r="N655" i="1"/>
  <c r="P655" i="1" s="1"/>
  <c r="N654" i="1"/>
  <c r="N653" i="1"/>
  <c r="O653" i="1" s="1"/>
  <c r="N652" i="1"/>
  <c r="N651" i="1"/>
  <c r="N650" i="1"/>
  <c r="P650" i="1" s="1"/>
  <c r="N649" i="1"/>
  <c r="N648" i="1"/>
  <c r="O648" i="1" s="1"/>
  <c r="N647" i="1"/>
  <c r="P647" i="1" s="1"/>
  <c r="N646" i="1"/>
  <c r="N645" i="1"/>
  <c r="O645" i="1" s="1"/>
  <c r="N644" i="1"/>
  <c r="N643" i="1"/>
  <c r="O643" i="1" s="1"/>
  <c r="N642" i="1"/>
  <c r="N641" i="1"/>
  <c r="P641" i="1" s="1"/>
  <c r="N640" i="1"/>
  <c r="N639" i="1"/>
  <c r="P639" i="1" s="1"/>
  <c r="N638" i="1"/>
  <c r="N637" i="1"/>
  <c r="P637" i="1" s="1"/>
  <c r="N636" i="1"/>
  <c r="N635" i="1"/>
  <c r="P635" i="1" s="1"/>
  <c r="N634" i="1"/>
  <c r="N633" i="1"/>
  <c r="N632" i="1"/>
  <c r="P632" i="1" s="1"/>
  <c r="N631" i="1"/>
  <c r="P631" i="1" s="1"/>
  <c r="N630" i="1"/>
  <c r="P630" i="1" s="1"/>
  <c r="N629" i="1"/>
  <c r="P629" i="1" s="1"/>
  <c r="N628" i="1"/>
  <c r="N627" i="1"/>
  <c r="N626" i="1"/>
  <c r="O626" i="1" s="1"/>
  <c r="N625" i="1"/>
  <c r="P625" i="1" s="1"/>
  <c r="N624" i="1"/>
  <c r="P624" i="1" s="1"/>
  <c r="N623" i="1"/>
  <c r="P623" i="1" s="1"/>
  <c r="N622" i="1"/>
  <c r="N621" i="1"/>
  <c r="N620" i="1"/>
  <c r="N619" i="1"/>
  <c r="N618" i="1"/>
  <c r="P618" i="1" s="1"/>
  <c r="N617" i="1"/>
  <c r="P617" i="1" s="1"/>
  <c r="N616" i="1"/>
  <c r="P616" i="1" s="1"/>
  <c r="N615" i="1"/>
  <c r="P615" i="1" s="1"/>
  <c r="N614" i="1"/>
  <c r="P614" i="1" s="1"/>
  <c r="N613" i="1"/>
  <c r="P613" i="1" s="1"/>
  <c r="N612" i="1"/>
  <c r="N611" i="1"/>
  <c r="N610" i="1"/>
  <c r="O610" i="1" s="1"/>
  <c r="N609" i="1"/>
  <c r="P609" i="1" s="1"/>
  <c r="N608" i="1"/>
  <c r="N607" i="1"/>
  <c r="P607" i="1" s="1"/>
  <c r="N606" i="1"/>
  <c r="O606" i="1" s="1"/>
  <c r="N605" i="1"/>
  <c r="O605" i="1" s="1"/>
  <c r="N604" i="1"/>
  <c r="N603" i="1"/>
  <c r="P603" i="1" s="1"/>
  <c r="N602" i="1"/>
  <c r="P602" i="1" s="1"/>
  <c r="N601" i="1"/>
  <c r="N600" i="1"/>
  <c r="P600" i="1" s="1"/>
  <c r="N599" i="1"/>
  <c r="P599" i="1" s="1"/>
  <c r="N598" i="1"/>
  <c r="N597" i="1"/>
  <c r="N596" i="1"/>
  <c r="N595" i="1"/>
  <c r="N594" i="1"/>
  <c r="P594" i="1" s="1"/>
  <c r="N593" i="1"/>
  <c r="P593" i="1" s="1"/>
  <c r="N592" i="1"/>
  <c r="N591" i="1"/>
  <c r="P591" i="1" s="1"/>
  <c r="N590" i="1"/>
  <c r="O590" i="1" s="1"/>
  <c r="N589" i="1"/>
  <c r="P589" i="1" s="1"/>
  <c r="N588" i="1"/>
  <c r="N587" i="1"/>
  <c r="P587" i="1" s="1"/>
  <c r="N586" i="1"/>
  <c r="P586" i="1" s="1"/>
  <c r="N585" i="1"/>
  <c r="N584" i="1"/>
  <c r="P584" i="1" s="1"/>
  <c r="N583" i="1"/>
  <c r="P583" i="1" s="1"/>
  <c r="N582" i="1"/>
  <c r="O582" i="1" s="1"/>
  <c r="N581" i="1"/>
  <c r="N580" i="1"/>
  <c r="N579" i="1"/>
  <c r="P579" i="1" s="1"/>
  <c r="N578" i="1"/>
  <c r="O578" i="1" s="1"/>
  <c r="N577" i="1"/>
  <c r="P577" i="1" s="1"/>
  <c r="N576" i="1"/>
  <c r="P576" i="1" s="1"/>
  <c r="N575" i="1"/>
  <c r="N574" i="1"/>
  <c r="N573" i="1"/>
  <c r="P573" i="1" s="1"/>
  <c r="N572" i="1"/>
  <c r="N571" i="1"/>
  <c r="N570" i="1"/>
  <c r="N569" i="1"/>
  <c r="P569" i="1" s="1"/>
  <c r="N568" i="1"/>
  <c r="P568" i="1" s="1"/>
  <c r="N567" i="1"/>
  <c r="N566" i="1"/>
  <c r="N565" i="1"/>
  <c r="N564" i="1"/>
  <c r="P564" i="1" s="1"/>
  <c r="N563" i="1"/>
  <c r="N562" i="1"/>
  <c r="P562" i="1" s="1"/>
  <c r="N561" i="1"/>
  <c r="N560" i="1"/>
  <c r="P560" i="1" s="1"/>
  <c r="N559" i="1"/>
  <c r="N558" i="1"/>
  <c r="P558" i="1" s="1"/>
  <c r="N557" i="1"/>
  <c r="O557" i="1" s="1"/>
  <c r="N556" i="1"/>
  <c r="N555" i="1"/>
  <c r="N554" i="1"/>
  <c r="O554" i="1" s="1"/>
  <c r="N553" i="1"/>
  <c r="P553" i="1" s="1"/>
  <c r="N552" i="1"/>
  <c r="P552" i="1" s="1"/>
  <c r="N551" i="1"/>
  <c r="N550" i="1"/>
  <c r="N549" i="1"/>
  <c r="O549" i="1" s="1"/>
  <c r="N548" i="1"/>
  <c r="P548" i="1" s="1"/>
  <c r="N547" i="1"/>
  <c r="N546" i="1"/>
  <c r="P546" i="1" s="1"/>
  <c r="N545" i="1"/>
  <c r="N544" i="1"/>
  <c r="O544" i="1" s="1"/>
  <c r="N543" i="1"/>
  <c r="N542" i="1"/>
  <c r="P542" i="1" s="1"/>
  <c r="N541" i="1"/>
  <c r="O541" i="1" s="1"/>
  <c r="N540" i="1"/>
  <c r="P540" i="1" s="1"/>
  <c r="N539" i="1"/>
  <c r="P539" i="1" s="1"/>
  <c r="N538" i="1"/>
  <c r="P538" i="1" s="1"/>
  <c r="N537" i="1"/>
  <c r="N536" i="1"/>
  <c r="N535" i="1"/>
  <c r="N534" i="1"/>
  <c r="N533" i="1"/>
  <c r="N532" i="1"/>
  <c r="N531" i="1"/>
  <c r="P531" i="1" s="1"/>
  <c r="N530" i="1"/>
  <c r="P530" i="1" s="1"/>
  <c r="N529" i="1"/>
  <c r="P529" i="1" s="1"/>
  <c r="N528" i="1"/>
  <c r="O528" i="1" s="1"/>
  <c r="N527" i="1"/>
  <c r="N526" i="1"/>
  <c r="P526" i="1" s="1"/>
  <c r="N525" i="1"/>
  <c r="P525" i="1" s="1"/>
  <c r="N524" i="1"/>
  <c r="P524" i="1" s="1"/>
  <c r="N523" i="1"/>
  <c r="P523" i="1" s="1"/>
  <c r="N522" i="1"/>
  <c r="O522" i="1" s="1"/>
  <c r="N521" i="1"/>
  <c r="N520" i="1"/>
  <c r="O520" i="1" s="1"/>
  <c r="N519" i="1"/>
  <c r="N518" i="1"/>
  <c r="P518" i="1" s="1"/>
  <c r="N517" i="1"/>
  <c r="N516" i="1"/>
  <c r="N515" i="1"/>
  <c r="O515" i="1" s="1"/>
  <c r="N514" i="1"/>
  <c r="P514" i="1" s="1"/>
  <c r="N513" i="1"/>
  <c r="P513" i="1" s="1"/>
  <c r="N512" i="1"/>
  <c r="O512" i="1" s="1"/>
  <c r="N511" i="1"/>
  <c r="N510" i="1"/>
  <c r="N509" i="1"/>
  <c r="O509" i="1" s="1"/>
  <c r="N508" i="1"/>
  <c r="N507" i="1"/>
  <c r="O507" i="1" s="1"/>
  <c r="N506" i="1"/>
  <c r="N505" i="1"/>
  <c r="P505" i="1" s="1"/>
  <c r="N504" i="1"/>
  <c r="O504" i="1" s="1"/>
  <c r="N503" i="1"/>
  <c r="N502" i="1"/>
  <c r="N501" i="1"/>
  <c r="N500" i="1"/>
  <c r="P500" i="1" s="1"/>
  <c r="N499" i="1"/>
  <c r="N498" i="1"/>
  <c r="N497" i="1"/>
  <c r="P497" i="1" s="1"/>
  <c r="N496" i="1"/>
  <c r="P496" i="1" s="1"/>
  <c r="N495" i="1"/>
  <c r="N494" i="1"/>
  <c r="N493" i="1"/>
  <c r="P493" i="1" s="1"/>
  <c r="N492" i="1"/>
  <c r="N491" i="1"/>
  <c r="O491" i="1" s="1"/>
  <c r="N490" i="1"/>
  <c r="P490" i="1" s="1"/>
  <c r="N489" i="1"/>
  <c r="P489" i="1" s="1"/>
  <c r="N488" i="1"/>
  <c r="P488" i="1" s="1"/>
  <c r="N487" i="1"/>
  <c r="N486" i="1"/>
  <c r="N485" i="1"/>
  <c r="O485" i="1" s="1"/>
  <c r="N484" i="1"/>
  <c r="P484" i="1" s="1"/>
  <c r="N483" i="1"/>
  <c r="N482" i="1"/>
  <c r="P482" i="1" s="1"/>
  <c r="N481" i="1"/>
  <c r="N480" i="1"/>
  <c r="O480" i="1" s="1"/>
  <c r="N479" i="1"/>
  <c r="O479" i="1" s="1"/>
  <c r="N478" i="1"/>
  <c r="N477" i="1"/>
  <c r="P477" i="1" s="1"/>
  <c r="N476" i="1"/>
  <c r="P476" i="1" s="1"/>
  <c r="N475" i="1"/>
  <c r="N474" i="1"/>
  <c r="N473" i="1"/>
  <c r="N472" i="1"/>
  <c r="N471" i="1"/>
  <c r="O471" i="1" s="1"/>
  <c r="N470" i="1"/>
  <c r="N469" i="1"/>
  <c r="P469" i="1" s="1"/>
  <c r="N468" i="1"/>
  <c r="P468" i="1" s="1"/>
  <c r="N467" i="1"/>
  <c r="O467" i="1" s="1"/>
  <c r="N466" i="1"/>
  <c r="N465" i="1"/>
  <c r="P465" i="1" s="1"/>
  <c r="N464" i="1"/>
  <c r="P464" i="1" s="1"/>
  <c r="N463" i="1"/>
  <c r="O463" i="1" s="1"/>
  <c r="N462" i="1"/>
  <c r="N461" i="1"/>
  <c r="O461" i="1" s="1"/>
  <c r="N460" i="1"/>
  <c r="P460" i="1" s="1"/>
  <c r="N459" i="1"/>
  <c r="N458" i="1"/>
  <c r="N457" i="1"/>
  <c r="N456" i="1"/>
  <c r="O456" i="1" s="1"/>
  <c r="N455" i="1"/>
  <c r="O455" i="1" s="1"/>
  <c r="N454" i="1"/>
  <c r="N453" i="1"/>
  <c r="N452" i="1"/>
  <c r="P452" i="1" s="1"/>
  <c r="N451" i="1"/>
  <c r="N450" i="1"/>
  <c r="O450" i="1" s="1"/>
  <c r="N449" i="1"/>
  <c r="N448" i="1"/>
  <c r="O448" i="1" s="1"/>
  <c r="N447" i="1"/>
  <c r="N446" i="1"/>
  <c r="N445" i="1"/>
  <c r="O445" i="1" s="1"/>
  <c r="N444" i="1"/>
  <c r="P444" i="1" s="1"/>
  <c r="N443" i="1"/>
  <c r="N442" i="1"/>
  <c r="N441" i="1"/>
  <c r="P441" i="1" s="1"/>
  <c r="N440" i="1"/>
  <c r="N439" i="1"/>
  <c r="O439" i="1" s="1"/>
  <c r="N438" i="1"/>
  <c r="N437" i="1"/>
  <c r="P437" i="1" s="1"/>
  <c r="N436" i="1"/>
  <c r="P436" i="1" s="1"/>
  <c r="N435" i="1"/>
  <c r="O435" i="1" s="1"/>
  <c r="N434" i="1"/>
  <c r="P434" i="1" s="1"/>
  <c r="N433" i="1"/>
  <c r="P433" i="1" s="1"/>
  <c r="N432" i="1"/>
  <c r="N431" i="1"/>
  <c r="O431" i="1" s="1"/>
  <c r="N430" i="1"/>
  <c r="P430" i="1" s="1"/>
  <c r="N429" i="1"/>
  <c r="O429" i="1" s="1"/>
  <c r="N428" i="1"/>
  <c r="P428" i="1" s="1"/>
  <c r="N427" i="1"/>
  <c r="N426" i="1"/>
  <c r="P426" i="1" s="1"/>
  <c r="N425" i="1"/>
  <c r="N424" i="1"/>
  <c r="P424" i="1" s="1"/>
  <c r="N423" i="1"/>
  <c r="O423" i="1" s="1"/>
  <c r="N422" i="1"/>
  <c r="N421" i="1"/>
  <c r="N420" i="1"/>
  <c r="P420" i="1" s="1"/>
  <c r="N419" i="1"/>
  <c r="N418" i="1"/>
  <c r="P418" i="1" s="1"/>
  <c r="N417" i="1"/>
  <c r="N416" i="1"/>
  <c r="O416" i="1" s="1"/>
  <c r="N415" i="1"/>
  <c r="N414" i="1"/>
  <c r="N413" i="1"/>
  <c r="N412" i="1"/>
  <c r="P412" i="1" s="1"/>
  <c r="N411" i="1"/>
  <c r="N410" i="1"/>
  <c r="P410" i="1" s="1"/>
  <c r="N409" i="1"/>
  <c r="P409" i="1" s="1"/>
  <c r="N408" i="1"/>
  <c r="N407" i="1"/>
  <c r="N406" i="1"/>
  <c r="P406" i="1" s="1"/>
  <c r="N405" i="1"/>
  <c r="P405" i="1" s="1"/>
  <c r="N404" i="1"/>
  <c r="N403" i="1"/>
  <c r="P403" i="1" s="1"/>
  <c r="N402" i="1"/>
  <c r="P402" i="1" s="1"/>
  <c r="N401" i="1"/>
  <c r="P401" i="1" s="1"/>
  <c r="N400" i="1"/>
  <c r="N399" i="1"/>
  <c r="O399" i="1" s="1"/>
  <c r="N398" i="1"/>
  <c r="P398" i="1" s="1"/>
  <c r="N397" i="1"/>
  <c r="N396" i="1"/>
  <c r="P396" i="1" s="1"/>
  <c r="N395" i="1"/>
  <c r="P395" i="1" s="1"/>
  <c r="N394" i="1"/>
  <c r="P394" i="1" s="1"/>
  <c r="N393" i="1"/>
  <c r="N392" i="1"/>
  <c r="O392" i="1" s="1"/>
  <c r="N391" i="1"/>
  <c r="N390" i="1"/>
  <c r="P390" i="1" s="1"/>
  <c r="N389" i="1"/>
  <c r="N388" i="1"/>
  <c r="N387" i="1"/>
  <c r="P387" i="1" s="1"/>
  <c r="N386" i="1"/>
  <c r="N385" i="1"/>
  <c r="P385" i="1" s="1"/>
  <c r="N384" i="1"/>
  <c r="N383" i="1"/>
  <c r="N382" i="1"/>
  <c r="P382" i="1" s="1"/>
  <c r="N381" i="1"/>
  <c r="O381" i="1" s="1"/>
  <c r="N380" i="1"/>
  <c r="P380" i="1" s="1"/>
  <c r="N379" i="1"/>
  <c r="P379" i="1" s="1"/>
  <c r="N378" i="1"/>
  <c r="P378" i="1" s="1"/>
  <c r="N377" i="1"/>
  <c r="P377" i="1" s="1"/>
  <c r="N376" i="1"/>
  <c r="P376" i="1" s="1"/>
  <c r="N375" i="1"/>
  <c r="N374" i="1"/>
  <c r="P374" i="1" s="1"/>
  <c r="N373" i="1"/>
  <c r="P373" i="1" s="1"/>
  <c r="N372" i="1"/>
  <c r="P372" i="1" s="1"/>
  <c r="N371" i="1"/>
  <c r="P371" i="1" s="1"/>
  <c r="N370" i="1"/>
  <c r="P370" i="1" s="1"/>
  <c r="N369" i="1"/>
  <c r="P369" i="1" s="1"/>
  <c r="N368" i="1"/>
  <c r="N367" i="1"/>
  <c r="N366" i="1"/>
  <c r="O366" i="1" s="1"/>
  <c r="N365" i="1"/>
  <c r="P365" i="1" s="1"/>
  <c r="N364" i="1"/>
  <c r="P364" i="1" s="1"/>
  <c r="N363" i="1"/>
  <c r="O363" i="1" s="1"/>
  <c r="N362" i="1"/>
  <c r="P362" i="1" s="1"/>
  <c r="N361" i="1"/>
  <c r="P361" i="1" s="1"/>
  <c r="N360" i="1"/>
  <c r="P360" i="1" s="1"/>
  <c r="N359" i="1"/>
  <c r="N358" i="1"/>
  <c r="N357" i="1"/>
  <c r="O357" i="1" s="1"/>
  <c r="N356" i="1"/>
  <c r="N355" i="1"/>
  <c r="P355" i="1" s="1"/>
  <c r="N354" i="1"/>
  <c r="P354" i="1" s="1"/>
  <c r="N353" i="1"/>
  <c r="P353" i="1" s="1"/>
  <c r="N352" i="1"/>
  <c r="N351" i="1"/>
  <c r="N350" i="1"/>
  <c r="N349" i="1"/>
  <c r="N348" i="1"/>
  <c r="P348" i="1" s="1"/>
  <c r="N347" i="1"/>
  <c r="N346" i="1"/>
  <c r="P346" i="1" s="1"/>
  <c r="N345" i="1"/>
  <c r="O345" i="1" s="1"/>
  <c r="N344" i="1"/>
  <c r="N343" i="1"/>
  <c r="N342" i="1"/>
  <c r="P342" i="1" s="1"/>
  <c r="N341" i="1"/>
  <c r="O341" i="1" s="1"/>
  <c r="N340" i="1"/>
  <c r="N339" i="1"/>
  <c r="P339" i="1" s="1"/>
  <c r="N338" i="1"/>
  <c r="N337" i="1"/>
  <c r="N336" i="1"/>
  <c r="O336" i="1" s="1"/>
  <c r="N335" i="1"/>
  <c r="N334" i="1"/>
  <c r="N333" i="1"/>
  <c r="N332" i="1"/>
  <c r="P332" i="1" s="1"/>
  <c r="N331" i="1"/>
  <c r="N330" i="1"/>
  <c r="O330" i="1" s="1"/>
  <c r="N329" i="1"/>
  <c r="N328" i="1"/>
  <c r="P328" i="1" s="1"/>
  <c r="N327" i="1"/>
  <c r="N326" i="1"/>
  <c r="N325" i="1"/>
  <c r="N324" i="1"/>
  <c r="P324" i="1" s="1"/>
  <c r="N323" i="1"/>
  <c r="P323" i="1" s="1"/>
  <c r="N322" i="1"/>
  <c r="P322" i="1" s="1"/>
  <c r="N321" i="1"/>
  <c r="P321" i="1" s="1"/>
  <c r="N320" i="1"/>
  <c r="P320" i="1" s="1"/>
  <c r="N319" i="1"/>
  <c r="N318" i="1"/>
  <c r="P318" i="1" s="1"/>
  <c r="N317" i="1"/>
  <c r="P317" i="1" s="1"/>
  <c r="N316" i="1"/>
  <c r="P316" i="1" s="1"/>
  <c r="N315" i="1"/>
  <c r="P315" i="1" s="1"/>
  <c r="N314" i="1"/>
  <c r="N313" i="1"/>
  <c r="O313" i="1" s="1"/>
  <c r="N312" i="1"/>
  <c r="P312" i="1" s="1"/>
  <c r="N311" i="1"/>
  <c r="N310" i="1"/>
  <c r="N309" i="1"/>
  <c r="O309" i="1" s="1"/>
  <c r="N308" i="1"/>
  <c r="P308" i="1" s="1"/>
  <c r="N307" i="1"/>
  <c r="N306" i="1"/>
  <c r="N305" i="1"/>
  <c r="P305" i="1" s="1"/>
  <c r="N304" i="1"/>
  <c r="P304" i="1" s="1"/>
  <c r="N303" i="1"/>
  <c r="N302" i="1"/>
  <c r="N301" i="1"/>
  <c r="O301" i="1" s="1"/>
  <c r="N300" i="1"/>
  <c r="N299" i="1"/>
  <c r="O299" i="1" s="1"/>
  <c r="N298" i="1"/>
  <c r="N297" i="1"/>
  <c r="N296" i="1"/>
  <c r="O296" i="1" s="1"/>
  <c r="N295" i="1"/>
  <c r="N294" i="1"/>
  <c r="N293" i="1"/>
  <c r="P293" i="1" s="1"/>
  <c r="N292" i="1"/>
  <c r="N291" i="1"/>
  <c r="P291" i="1" s="1"/>
  <c r="N290" i="1"/>
  <c r="N289" i="1"/>
  <c r="P289" i="1" s="1"/>
  <c r="N288" i="1"/>
  <c r="P288" i="1" s="1"/>
  <c r="N287" i="1"/>
  <c r="N286" i="1"/>
  <c r="N285" i="1"/>
  <c r="P285" i="1" s="1"/>
  <c r="N284" i="1"/>
  <c r="P284" i="1" s="1"/>
  <c r="N283" i="1"/>
  <c r="N282" i="1"/>
  <c r="N281" i="1"/>
  <c r="O281" i="1" s="1"/>
  <c r="N280" i="1"/>
  <c r="N279" i="1"/>
  <c r="N278" i="1"/>
  <c r="N277" i="1"/>
  <c r="P277" i="1" s="1"/>
  <c r="N276" i="1"/>
  <c r="P276" i="1" s="1"/>
  <c r="N275" i="1"/>
  <c r="P275" i="1" s="1"/>
  <c r="N274" i="1"/>
  <c r="N273" i="1"/>
  <c r="P273" i="1" s="1"/>
  <c r="N272" i="1"/>
  <c r="O272" i="1" s="1"/>
  <c r="N271" i="1"/>
  <c r="N270" i="1"/>
  <c r="P270" i="1" s="1"/>
  <c r="N269" i="1"/>
  <c r="P269" i="1" s="1"/>
  <c r="N268" i="1"/>
  <c r="P268" i="1" s="1"/>
  <c r="N267" i="1"/>
  <c r="P267" i="1" s="1"/>
  <c r="N266" i="1"/>
  <c r="P266" i="1" s="1"/>
  <c r="N265" i="1"/>
  <c r="N264" i="1"/>
  <c r="N263" i="1"/>
  <c r="N262" i="1"/>
  <c r="P262" i="1" s="1"/>
  <c r="N261" i="1"/>
  <c r="N260" i="1"/>
  <c r="P260" i="1" s="1"/>
  <c r="N259" i="1"/>
  <c r="P259" i="1" s="1"/>
  <c r="N258" i="1"/>
  <c r="P258" i="1" s="1"/>
  <c r="N257" i="1"/>
  <c r="P257" i="1" s="1"/>
  <c r="N256" i="1"/>
  <c r="N255" i="1"/>
  <c r="N254" i="1"/>
  <c r="P254" i="1" s="1"/>
  <c r="N253" i="1"/>
  <c r="O253" i="1" s="1"/>
  <c r="N252" i="1"/>
  <c r="P252" i="1" s="1"/>
  <c r="N251" i="1"/>
  <c r="P251" i="1" s="1"/>
  <c r="N250" i="1"/>
  <c r="O250" i="1" s="1"/>
  <c r="N249" i="1"/>
  <c r="N248" i="1"/>
  <c r="N247" i="1"/>
  <c r="N246" i="1"/>
  <c r="P246" i="1" s="1"/>
  <c r="N245" i="1"/>
  <c r="P245" i="1" s="1"/>
  <c r="N244" i="1"/>
  <c r="P244" i="1" s="1"/>
  <c r="N243" i="1"/>
  <c r="P243" i="1" s="1"/>
  <c r="N242" i="1"/>
  <c r="P242" i="1" s="1"/>
  <c r="N241" i="1"/>
  <c r="P241" i="1" s="1"/>
  <c r="N240" i="1"/>
  <c r="P240" i="1" s="1"/>
  <c r="N239" i="1"/>
  <c r="N238" i="1"/>
  <c r="O238" i="1" s="1"/>
  <c r="N237" i="1"/>
  <c r="O237" i="1" s="1"/>
  <c r="N236" i="1"/>
  <c r="N235" i="1"/>
  <c r="O235" i="1" s="1"/>
  <c r="N234" i="1"/>
  <c r="O234" i="1" s="1"/>
  <c r="N233" i="1"/>
  <c r="P233" i="1" s="1"/>
  <c r="N232" i="1"/>
  <c r="N231" i="1"/>
  <c r="N230" i="1"/>
  <c r="P230" i="1" s="1"/>
  <c r="N229" i="1"/>
  <c r="N228" i="1"/>
  <c r="N227" i="1"/>
  <c r="N226" i="1"/>
  <c r="N225" i="1"/>
  <c r="P225" i="1" s="1"/>
  <c r="N224" i="1"/>
  <c r="N223" i="1"/>
  <c r="N222" i="1"/>
  <c r="N221" i="1"/>
  <c r="P221" i="1" s="1"/>
  <c r="N220" i="1"/>
  <c r="P220" i="1" s="1"/>
  <c r="N219" i="1"/>
  <c r="N218" i="1"/>
  <c r="P218" i="1" s="1"/>
  <c r="N217" i="1"/>
  <c r="O217" i="1" s="1"/>
  <c r="N216" i="1"/>
  <c r="P216" i="1" s="1"/>
  <c r="N215" i="1"/>
  <c r="N214" i="1"/>
  <c r="P214" i="1" s="1"/>
  <c r="N213" i="1"/>
  <c r="O213" i="1" s="1"/>
  <c r="N212" i="1"/>
  <c r="N211" i="1"/>
  <c r="P211" i="1" s="1"/>
  <c r="N210" i="1"/>
  <c r="P210" i="1" s="1"/>
  <c r="N209" i="1"/>
  <c r="P209" i="1" s="1"/>
  <c r="N208" i="1"/>
  <c r="N207" i="1"/>
  <c r="N206" i="1"/>
  <c r="P206" i="1" s="1"/>
  <c r="N205" i="1"/>
  <c r="N204" i="1"/>
  <c r="N203" i="1"/>
  <c r="P203" i="1" s="1"/>
  <c r="N202" i="1"/>
  <c r="O202" i="1" s="1"/>
  <c r="N201" i="1"/>
  <c r="N200" i="1"/>
  <c r="P200" i="1" s="1"/>
  <c r="N199" i="1"/>
  <c r="N198" i="1"/>
  <c r="P198" i="1" s="1"/>
  <c r="N197" i="1"/>
  <c r="O197" i="1" s="1"/>
  <c r="N196" i="1"/>
  <c r="P196" i="1" s="1"/>
  <c r="N195" i="1"/>
  <c r="N194" i="1"/>
  <c r="P194" i="1" s="1"/>
  <c r="N193" i="1"/>
  <c r="O193" i="1" s="1"/>
  <c r="N192" i="1"/>
  <c r="N191" i="1"/>
  <c r="N190" i="1"/>
  <c r="P190" i="1" s="1"/>
  <c r="N189" i="1"/>
  <c r="O189" i="1" s="1"/>
  <c r="N188" i="1"/>
  <c r="N187" i="1"/>
  <c r="O187" i="1" s="1"/>
  <c r="N186" i="1"/>
  <c r="O186" i="1" s="1"/>
  <c r="N185" i="1"/>
  <c r="P185" i="1" s="1"/>
  <c r="N184" i="1"/>
  <c r="P184" i="1" s="1"/>
  <c r="N183" i="1"/>
  <c r="N182" i="1"/>
  <c r="P182" i="1" s="1"/>
  <c r="N181" i="1"/>
  <c r="O181" i="1" s="1"/>
  <c r="N180" i="1"/>
  <c r="P180" i="1" s="1"/>
  <c r="N179" i="1"/>
  <c r="P179" i="1" s="1"/>
  <c r="N178" i="1"/>
  <c r="P178" i="1" s="1"/>
  <c r="N177" i="1"/>
  <c r="P177" i="1" s="1"/>
  <c r="N176" i="1"/>
  <c r="P176" i="1" s="1"/>
  <c r="N175" i="1"/>
  <c r="N174" i="1"/>
  <c r="O174" i="1" s="1"/>
  <c r="N173" i="1"/>
  <c r="N172" i="1"/>
  <c r="P172" i="1" s="1"/>
  <c r="N171" i="1"/>
  <c r="N170" i="1"/>
  <c r="O170" i="1" s="1"/>
  <c r="N169" i="1"/>
  <c r="N168" i="1"/>
  <c r="P168" i="1" s="1"/>
  <c r="N167" i="1"/>
  <c r="N166" i="1"/>
  <c r="O166" i="1" s="1"/>
  <c r="N165" i="1"/>
  <c r="P165" i="1" s="1"/>
  <c r="N164" i="1"/>
  <c r="N163" i="1"/>
  <c r="P163" i="1" s="1"/>
  <c r="N162" i="1"/>
  <c r="P162" i="1" s="1"/>
  <c r="N161" i="1"/>
  <c r="N160" i="1"/>
  <c r="P160" i="1" s="1"/>
  <c r="N159" i="1"/>
  <c r="N158" i="1"/>
  <c r="N157" i="1"/>
  <c r="N156" i="1"/>
  <c r="N155" i="1"/>
  <c r="N154" i="1"/>
  <c r="P154" i="1" s="1"/>
  <c r="N153" i="1"/>
  <c r="O153" i="1" s="1"/>
  <c r="N152" i="1"/>
  <c r="N151" i="1"/>
  <c r="O151" i="1" s="1"/>
  <c r="N150" i="1"/>
  <c r="O150" i="1" s="1"/>
  <c r="N149" i="1"/>
  <c r="P149" i="1" s="1"/>
  <c r="N148" i="1"/>
  <c r="N147" i="1"/>
  <c r="O147" i="1" s="1"/>
  <c r="N146" i="1"/>
  <c r="N145" i="1"/>
  <c r="P145" i="1" s="1"/>
  <c r="N144" i="1"/>
  <c r="N143" i="1"/>
  <c r="N142" i="1"/>
  <c r="N141" i="1"/>
  <c r="P141" i="1" s="1"/>
  <c r="N140" i="1"/>
  <c r="P140" i="1" s="1"/>
  <c r="N139" i="1"/>
  <c r="N138" i="1"/>
  <c r="N137" i="1"/>
  <c r="P137" i="1" s="1"/>
  <c r="N136" i="1"/>
  <c r="N135" i="1"/>
  <c r="O135" i="1" s="1"/>
  <c r="N134" i="1"/>
  <c r="P134" i="1" s="1"/>
  <c r="N133" i="1"/>
  <c r="N132" i="1"/>
  <c r="P132" i="1" s="1"/>
  <c r="N131" i="1"/>
  <c r="P131" i="1" s="1"/>
  <c r="N130" i="1"/>
  <c r="P130" i="1" s="1"/>
  <c r="N129" i="1"/>
  <c r="N128" i="1"/>
  <c r="O128" i="1" s="1"/>
  <c r="N127" i="1"/>
  <c r="O127" i="1" s="1"/>
  <c r="N126" i="1"/>
  <c r="N125" i="1"/>
  <c r="P125" i="1" s="1"/>
  <c r="N124" i="1"/>
  <c r="N123" i="1"/>
  <c r="N122" i="1"/>
  <c r="P122" i="1" s="1"/>
  <c r="N121" i="1"/>
  <c r="O121" i="1" s="1"/>
  <c r="N120" i="1"/>
  <c r="P120" i="1" s="1"/>
  <c r="N119" i="1"/>
  <c r="O119" i="1" s="1"/>
  <c r="N118" i="1"/>
  <c r="O118" i="1" s="1"/>
  <c r="N117" i="1"/>
  <c r="P117" i="1" s="1"/>
  <c r="N116" i="1"/>
  <c r="P116" i="1" s="1"/>
  <c r="N115" i="1"/>
  <c r="O115" i="1" s="1"/>
  <c r="N114" i="1"/>
  <c r="P114" i="1" s="1"/>
  <c r="N113" i="1"/>
  <c r="O113" i="1" s="1"/>
  <c r="N112" i="1"/>
  <c r="N111" i="1"/>
  <c r="N110" i="1"/>
  <c r="N109" i="1"/>
  <c r="P109" i="1" s="1"/>
  <c r="N108" i="1"/>
  <c r="P108" i="1" s="1"/>
  <c r="N107" i="1"/>
  <c r="N106" i="1"/>
  <c r="P106" i="1" s="1"/>
  <c r="N105" i="1"/>
  <c r="N104" i="1"/>
  <c r="O104" i="1" s="1"/>
  <c r="N103" i="1"/>
  <c r="O103" i="1" s="1"/>
  <c r="N102" i="1"/>
  <c r="N101" i="1"/>
  <c r="N100" i="1"/>
  <c r="P100" i="1" s="1"/>
  <c r="N99" i="1"/>
  <c r="N98" i="1"/>
  <c r="P98" i="1" s="1"/>
  <c r="N97" i="1"/>
  <c r="O97" i="1" s="1"/>
  <c r="N96" i="1"/>
  <c r="N95" i="1"/>
  <c r="N94" i="1"/>
  <c r="O94" i="1" s="1"/>
  <c r="N93" i="1"/>
  <c r="P93" i="1" s="1"/>
  <c r="N92" i="1"/>
  <c r="P92" i="1" s="1"/>
  <c r="N91" i="1"/>
  <c r="O91" i="1" s="1"/>
  <c r="N90" i="1"/>
  <c r="O90" i="1" s="1"/>
  <c r="N89" i="1"/>
  <c r="N88" i="1"/>
  <c r="P88" i="1" s="1"/>
  <c r="N87" i="1"/>
  <c r="O87" i="1" s="1"/>
  <c r="N86" i="1"/>
  <c r="O86" i="1" s="1"/>
  <c r="N85" i="1"/>
  <c r="N84" i="1"/>
  <c r="P84" i="1" s="1"/>
  <c r="N83" i="1"/>
  <c r="O83" i="1" s="1"/>
  <c r="N82" i="1"/>
  <c r="O82" i="1" s="1"/>
  <c r="N81" i="1"/>
  <c r="N80" i="1"/>
  <c r="P80" i="1" s="1"/>
  <c r="N79" i="1"/>
  <c r="O79" i="1" s="1"/>
  <c r="N78" i="1"/>
  <c r="P78" i="1" s="1"/>
  <c r="N77" i="1"/>
  <c r="P77" i="1" s="1"/>
  <c r="N76" i="1"/>
  <c r="N75" i="1"/>
  <c r="N74" i="1"/>
  <c r="P74" i="1" s="1"/>
  <c r="N73" i="1"/>
  <c r="P73" i="1" s="1"/>
  <c r="N72" i="1"/>
  <c r="N71" i="1"/>
  <c r="N70" i="1"/>
  <c r="P70" i="1" s="1"/>
  <c r="N69" i="1"/>
  <c r="P69" i="1" s="1"/>
  <c r="N68" i="1"/>
  <c r="N67" i="1"/>
  <c r="P67" i="1" s="1"/>
  <c r="N66" i="1"/>
  <c r="P66" i="1" s="1"/>
  <c r="N65" i="1"/>
  <c r="O65" i="1" s="1"/>
  <c r="N64" i="1"/>
  <c r="P64" i="1" s="1"/>
  <c r="N63" i="1"/>
  <c r="O63" i="1" s="1"/>
  <c r="N62" i="1"/>
  <c r="N61" i="1"/>
  <c r="P61" i="1" s="1"/>
  <c r="N60" i="1"/>
  <c r="P60" i="1" s="1"/>
  <c r="N59" i="1"/>
  <c r="O59" i="1" s="1"/>
  <c r="N58" i="1"/>
  <c r="N57" i="1"/>
  <c r="O57" i="1" s="1"/>
  <c r="N56" i="1"/>
  <c r="N55" i="1"/>
  <c r="O55" i="1" s="1"/>
  <c r="N54" i="1"/>
  <c r="O54" i="1" s="1"/>
  <c r="N53" i="1"/>
  <c r="P53" i="1" s="1"/>
  <c r="N52" i="1"/>
  <c r="N51" i="1"/>
  <c r="O51" i="1" s="1"/>
  <c r="N50" i="1"/>
  <c r="P50" i="1" s="1"/>
  <c r="N49" i="1"/>
  <c r="N48" i="1"/>
  <c r="N47" i="1"/>
  <c r="O47" i="1" s="1"/>
  <c r="N46" i="1"/>
  <c r="N45" i="1"/>
  <c r="P45" i="1" s="1"/>
  <c r="N44" i="1"/>
  <c r="N43" i="1"/>
  <c r="P43" i="1" s="1"/>
  <c r="N42" i="1"/>
  <c r="O42" i="1" s="1"/>
  <c r="N41" i="1"/>
  <c r="O41" i="1" s="1"/>
  <c r="N40" i="1"/>
  <c r="P40" i="1" s="1"/>
  <c r="N39" i="1"/>
  <c r="O39" i="1" s="1"/>
  <c r="N38" i="1"/>
  <c r="O38" i="1" s="1"/>
  <c r="N37" i="1"/>
  <c r="N36" i="1"/>
  <c r="P36" i="1" s="1"/>
  <c r="N35" i="1"/>
  <c r="O35" i="1" s="1"/>
  <c r="N34" i="1"/>
  <c r="O34" i="1" s="1"/>
  <c r="N33" i="1"/>
  <c r="N32" i="1"/>
  <c r="N31" i="1"/>
  <c r="O31" i="1" s="1"/>
  <c r="N30" i="1"/>
  <c r="N29" i="1"/>
  <c r="P29" i="1" s="1"/>
  <c r="N28" i="1"/>
  <c r="P28" i="1" s="1"/>
  <c r="N27" i="1"/>
  <c r="O27" i="1" s="1"/>
  <c r="N26" i="1"/>
  <c r="N25" i="1"/>
  <c r="O25" i="1" s="1"/>
  <c r="N24" i="1"/>
  <c r="P24" i="1" s="1"/>
  <c r="N23" i="1"/>
  <c r="N22" i="1"/>
  <c r="O22" i="1" s="1"/>
  <c r="N21" i="1"/>
  <c r="P21" i="1" s="1"/>
  <c r="N20" i="1"/>
  <c r="P20" i="1" s="1"/>
  <c r="N19" i="1"/>
  <c r="N18" i="1"/>
  <c r="P18" i="1" s="1"/>
  <c r="N17" i="1"/>
  <c r="P17" i="1" s="1"/>
  <c r="N16" i="1"/>
  <c r="P16" i="1" s="1"/>
  <c r="N15" i="1"/>
  <c r="O15" i="1" s="1"/>
  <c r="N14" i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N2" i="1"/>
  <c r="P2" i="1" s="1"/>
  <c r="P162" i="8" l="1"/>
  <c r="Q161" i="8" s="1"/>
  <c r="P195" i="7"/>
  <c r="Q153" i="7" s="1"/>
  <c r="P124" i="7"/>
  <c r="Q116" i="7" s="1"/>
  <c r="P100" i="7"/>
  <c r="Q84" i="7" s="1"/>
  <c r="P29" i="7"/>
  <c r="Q20" i="7" s="1"/>
  <c r="P30" i="3"/>
  <c r="Q22" i="3" s="1"/>
  <c r="Q162" i="8"/>
  <c r="Q131" i="8"/>
  <c r="Q158" i="8"/>
  <c r="P24" i="8"/>
  <c r="Q17" i="8" s="1"/>
  <c r="P75" i="3"/>
  <c r="Q60" i="3" s="1"/>
  <c r="Q119" i="7"/>
  <c r="P42" i="8"/>
  <c r="Q41" i="8" s="1"/>
  <c r="Q31" i="8"/>
  <c r="Q148" i="8"/>
  <c r="Q159" i="8"/>
  <c r="Q141" i="8"/>
  <c r="Q153" i="8"/>
  <c r="Q157" i="8"/>
  <c r="Q146" i="8"/>
  <c r="Q139" i="8"/>
  <c r="O61" i="1"/>
  <c r="O84" i="1"/>
  <c r="Q84" i="1" s="1"/>
  <c r="P429" i="1"/>
  <c r="Q429" i="1" s="1"/>
  <c r="O613" i="1"/>
  <c r="O861" i="1"/>
  <c r="Q861" i="1" s="1"/>
  <c r="P578" i="1"/>
  <c r="Q578" i="1" s="1"/>
  <c r="P253" i="1"/>
  <c r="Q253" i="1" s="1"/>
  <c r="P557" i="1"/>
  <c r="Q557" i="1" s="1"/>
  <c r="O579" i="1"/>
  <c r="Q579" i="1" s="1"/>
  <c r="P759" i="1"/>
  <c r="Q759" i="1" s="1"/>
  <c r="P965" i="1"/>
  <c r="Q965" i="1" s="1"/>
  <c r="O266" i="1"/>
  <c r="Q266" i="1" s="1"/>
  <c r="O410" i="1"/>
  <c r="Q410" i="1" s="1"/>
  <c r="O132" i="1"/>
  <c r="Q132" i="1" s="1"/>
  <c r="P341" i="1"/>
  <c r="Q341" i="1" s="1"/>
  <c r="P799" i="1"/>
  <c r="Q799" i="1" s="1"/>
  <c r="P837" i="1"/>
  <c r="Q837" i="1" s="1"/>
  <c r="P202" i="1"/>
  <c r="Q202" i="1" s="1"/>
  <c r="P217" i="1"/>
  <c r="Q217" i="1" s="1"/>
  <c r="O589" i="1"/>
  <c r="Q589" i="1" s="1"/>
  <c r="P170" i="1"/>
  <c r="Q170" i="1" s="1"/>
  <c r="O929" i="1"/>
  <c r="Q929" i="1" s="1"/>
  <c r="P197" i="1"/>
  <c r="Q197" i="1" s="1"/>
  <c r="P817" i="1"/>
  <c r="Q817" i="1" s="1"/>
  <c r="P5" i="1"/>
  <c r="Q5" i="1" s="1"/>
  <c r="P90" i="1"/>
  <c r="Q90" i="1" s="1"/>
  <c r="O424" i="1"/>
  <c r="Q424" i="1" s="1"/>
  <c r="P549" i="1"/>
  <c r="Q549" i="1" s="1"/>
  <c r="P743" i="1"/>
  <c r="Q743" i="1" s="1"/>
  <c r="P849" i="1"/>
  <c r="Q849" i="1" s="1"/>
  <c r="O50" i="1"/>
  <c r="Q50" i="1" s="1"/>
  <c r="P104" i="1"/>
  <c r="Q104" i="1" s="1"/>
  <c r="O418" i="1"/>
  <c r="Q418" i="1" s="1"/>
  <c r="O602" i="1"/>
  <c r="Q602" i="1" s="1"/>
  <c r="O493" i="1"/>
  <c r="Q493" i="1" s="1"/>
  <c r="P166" i="1"/>
  <c r="Q166" i="1" s="1"/>
  <c r="P213" i="1"/>
  <c r="Q213" i="1" s="1"/>
  <c r="P445" i="1"/>
  <c r="Q445" i="1" s="1"/>
  <c r="P181" i="1"/>
  <c r="Q181" i="1" s="1"/>
  <c r="P235" i="1"/>
  <c r="Q235" i="1" s="1"/>
  <c r="P541" i="1"/>
  <c r="P554" i="1"/>
  <c r="Q554" i="1" s="1"/>
  <c r="P582" i="1"/>
  <c r="Q582" i="1" s="1"/>
  <c r="P661" i="1"/>
  <c r="Q661" i="1" s="1"/>
  <c r="P704" i="1"/>
  <c r="Q704" i="1" s="1"/>
  <c r="O762" i="1"/>
  <c r="Q762" i="1" s="1"/>
  <c r="P808" i="1"/>
  <c r="Q808" i="1" s="1"/>
  <c r="O820" i="1"/>
  <c r="Q820" i="1" s="1"/>
  <c r="P840" i="1"/>
  <c r="Q840" i="1" s="1"/>
  <c r="O852" i="1"/>
  <c r="Q852" i="1" s="1"/>
  <c r="P871" i="1"/>
  <c r="Q871" i="1" s="1"/>
  <c r="O927" i="1"/>
  <c r="Q927" i="1" s="1"/>
  <c r="O1028" i="1"/>
  <c r="Q1028" i="1" s="1"/>
  <c r="P97" i="1"/>
  <c r="Q97" i="1" s="1"/>
  <c r="O385" i="1"/>
  <c r="Q385" i="1" s="1"/>
  <c r="P485" i="1"/>
  <c r="Q485" i="1" s="1"/>
  <c r="P186" i="1"/>
  <c r="Q186" i="1" s="1"/>
  <c r="O284" i="1"/>
  <c r="Q284" i="1" s="1"/>
  <c r="P336" i="1"/>
  <c r="Q336" i="1" s="1"/>
  <c r="P392" i="1"/>
  <c r="Q392" i="1" s="1"/>
  <c r="P788" i="1"/>
  <c r="Q788" i="1" s="1"/>
  <c r="O912" i="1"/>
  <c r="Q912" i="1" s="1"/>
  <c r="O92" i="1"/>
  <c r="Q92" i="1" s="1"/>
  <c r="O697" i="1"/>
  <c r="Q697" i="1" s="1"/>
  <c r="O883" i="1"/>
  <c r="Q883" i="1" s="1"/>
  <c r="P898" i="1"/>
  <c r="Q898" i="1" s="1"/>
  <c r="O60" i="1"/>
  <c r="Q60" i="1" s="1"/>
  <c r="P82" i="1"/>
  <c r="Q82" i="1" s="1"/>
  <c r="O221" i="1"/>
  <c r="Q221" i="1" s="1"/>
  <c r="P309" i="1"/>
  <c r="Q309" i="1" s="1"/>
  <c r="O402" i="1"/>
  <c r="Q402" i="1" s="1"/>
  <c r="P461" i="1"/>
  <c r="Q461" i="1" s="1"/>
  <c r="P509" i="1"/>
  <c r="P515" i="1"/>
  <c r="Q515" i="1" s="1"/>
  <c r="O594" i="1"/>
  <c r="Q594" i="1" s="1"/>
  <c r="O600" i="1"/>
  <c r="Q600" i="1" s="1"/>
  <c r="P727" i="1"/>
  <c r="O777" i="1"/>
  <c r="Q777" i="1" s="1"/>
  <c r="O784" i="1"/>
  <c r="Q784" i="1" s="1"/>
  <c r="O804" i="1"/>
  <c r="Q804" i="1" s="1"/>
  <c r="O816" i="1"/>
  <c r="Q816" i="1" s="1"/>
  <c r="O866" i="1"/>
  <c r="Q866" i="1" s="1"/>
  <c r="P977" i="1"/>
  <c r="Q977" i="1" s="1"/>
  <c r="P35" i="1"/>
  <c r="Q35" i="1" s="1"/>
  <c r="P357" i="1"/>
  <c r="Q357" i="1" s="1"/>
  <c r="O405" i="1"/>
  <c r="Q405" i="1" s="1"/>
  <c r="P479" i="1"/>
  <c r="Q479" i="1" s="1"/>
  <c r="O673" i="1"/>
  <c r="Q673" i="1" s="1"/>
  <c r="P753" i="1"/>
  <c r="Q753" i="1" s="1"/>
  <c r="O844" i="1"/>
  <c r="Q844" i="1" s="1"/>
  <c r="O925" i="1"/>
  <c r="P936" i="1"/>
  <c r="Q936" i="1" s="1"/>
  <c r="O587" i="1"/>
  <c r="Q587" i="1" s="1"/>
  <c r="P653" i="1"/>
  <c r="Q653" i="1" s="1"/>
  <c r="O717" i="1"/>
  <c r="Q717" i="1" s="1"/>
  <c r="O875" i="1"/>
  <c r="Q875" i="1" s="1"/>
  <c r="O609" i="1"/>
  <c r="Q609" i="1" s="1"/>
  <c r="P366" i="1"/>
  <c r="Q366" i="1" s="1"/>
  <c r="O373" i="1"/>
  <c r="Q373" i="1" s="1"/>
  <c r="O387" i="1"/>
  <c r="Q387" i="1" s="1"/>
  <c r="O433" i="1"/>
  <c r="Q433" i="1" s="1"/>
  <c r="P528" i="1"/>
  <c r="Q528" i="1" s="1"/>
  <c r="O548" i="1"/>
  <c r="Q548" i="1" s="1"/>
  <c r="O268" i="1"/>
  <c r="Q268" i="1" s="1"/>
  <c r="O444" i="1"/>
  <c r="Q444" i="1" s="1"/>
  <c r="O464" i="1"/>
  <c r="Q464" i="1" s="1"/>
  <c r="P512" i="1"/>
  <c r="Q512" i="1" s="1"/>
  <c r="P981" i="1"/>
  <c r="Q981" i="1" s="1"/>
  <c r="O241" i="1"/>
  <c r="Q241" i="1" s="1"/>
  <c r="P330" i="1"/>
  <c r="Q330" i="1" s="1"/>
  <c r="O406" i="1"/>
  <c r="Q406" i="1" s="1"/>
  <c r="P682" i="1"/>
  <c r="Q682" i="1" s="1"/>
  <c r="O137" i="1"/>
  <c r="Q137" i="1" s="1"/>
  <c r="P187" i="1"/>
  <c r="Q187" i="1" s="1"/>
  <c r="P27" i="1"/>
  <c r="Q27" i="1" s="1"/>
  <c r="P34" i="1"/>
  <c r="Q34" i="1" s="1"/>
  <c r="O210" i="1"/>
  <c r="Q210" i="1" s="1"/>
  <c r="P296" i="1"/>
  <c r="Q296" i="1" s="1"/>
  <c r="O362" i="1"/>
  <c r="Q362" i="1" s="1"/>
  <c r="P435" i="1"/>
  <c r="Q435" i="1" s="1"/>
  <c r="P448" i="1"/>
  <c r="Q448" i="1" s="1"/>
  <c r="O484" i="1"/>
  <c r="Q484" i="1" s="1"/>
  <c r="P504" i="1"/>
  <c r="Q504" i="1" s="1"/>
  <c r="O538" i="1"/>
  <c r="Q538" i="1" s="1"/>
  <c r="P606" i="1"/>
  <c r="Q606" i="1" s="1"/>
  <c r="P643" i="1"/>
  <c r="Q643" i="1" s="1"/>
  <c r="O657" i="1"/>
  <c r="Q657" i="1" s="1"/>
  <c r="P873" i="1"/>
  <c r="Q873" i="1" s="1"/>
  <c r="P916" i="1"/>
  <c r="Q916" i="1" s="1"/>
  <c r="O935" i="1"/>
  <c r="Q935" i="1" s="1"/>
  <c r="P993" i="1"/>
  <c r="Q993" i="1" s="1"/>
  <c r="P1008" i="1"/>
  <c r="Q1008" i="1" s="1"/>
  <c r="O261" i="1"/>
  <c r="P261" i="1"/>
  <c r="P41" i="1"/>
  <c r="O88" i="1"/>
  <c r="Q88" i="1" s="1"/>
  <c r="O713" i="1"/>
  <c r="Q713" i="1" s="1"/>
  <c r="P101" i="1"/>
  <c r="O101" i="1"/>
  <c r="P115" i="1"/>
  <c r="Q115" i="1" s="1"/>
  <c r="O409" i="1"/>
  <c r="Q409" i="1" s="1"/>
  <c r="P421" i="1"/>
  <c r="O421" i="1"/>
  <c r="O490" i="1"/>
  <c r="Q490" i="1" s="1"/>
  <c r="P561" i="1"/>
  <c r="O561" i="1"/>
  <c r="O576" i="1"/>
  <c r="Q576" i="1" s="1"/>
  <c r="P858" i="1"/>
  <c r="O858" i="1"/>
  <c r="O921" i="1"/>
  <c r="Q921" i="1" s="1"/>
  <c r="P1027" i="1"/>
  <c r="O1027" i="1"/>
  <c r="P31" i="1"/>
  <c r="Q31" i="1" s="1"/>
  <c r="O36" i="1"/>
  <c r="Q36" i="1" s="1"/>
  <c r="O178" i="1"/>
  <c r="Q178" i="1" s="1"/>
  <c r="P249" i="1"/>
  <c r="O249" i="1"/>
  <c r="O269" i="1"/>
  <c r="Q269" i="1" s="1"/>
  <c r="O365" i="1"/>
  <c r="Q365" i="1" s="1"/>
  <c r="P517" i="1"/>
  <c r="O517" i="1"/>
  <c r="P640" i="1"/>
  <c r="O640" i="1"/>
  <c r="P680" i="1"/>
  <c r="Q680" i="1" s="1"/>
  <c r="P708" i="1"/>
  <c r="O708" i="1"/>
  <c r="P226" i="1"/>
  <c r="O226" i="1"/>
  <c r="P274" i="1"/>
  <c r="O274" i="1"/>
  <c r="P128" i="1"/>
  <c r="Q128" i="1" s="1"/>
  <c r="O149" i="1"/>
  <c r="Q149" i="1" s="1"/>
  <c r="P389" i="1"/>
  <c r="O389" i="1"/>
  <c r="O420" i="1"/>
  <c r="Q420" i="1" s="1"/>
  <c r="P456" i="1"/>
  <c r="Q456" i="1" s="1"/>
  <c r="O77" i="1"/>
  <c r="Q77" i="1" s="1"/>
  <c r="O338" i="1"/>
  <c r="P338" i="1"/>
  <c r="O376" i="1"/>
  <c r="Q376" i="1" s="1"/>
  <c r="O32" i="1"/>
  <c r="P32" i="1"/>
  <c r="P11" i="1"/>
  <c r="Q11" i="1" s="1"/>
  <c r="P65" i="1"/>
  <c r="Q65" i="1" s="1"/>
  <c r="P146" i="1"/>
  <c r="O146" i="1"/>
  <c r="O173" i="1"/>
  <c r="P173" i="1"/>
  <c r="P237" i="1"/>
  <c r="Q237" i="1" s="1"/>
  <c r="O243" i="1"/>
  <c r="Q243" i="1" s="1"/>
  <c r="P313" i="1"/>
  <c r="Q313" i="1" s="1"/>
  <c r="O320" i="1"/>
  <c r="Q320" i="1" s="1"/>
  <c r="O354" i="1"/>
  <c r="Q354" i="1" s="1"/>
  <c r="O441" i="1"/>
  <c r="Q441" i="1" s="1"/>
  <c r="P453" i="1"/>
  <c r="O453" i="1"/>
  <c r="P506" i="1"/>
  <c r="O506" i="1"/>
  <c r="P626" i="1"/>
  <c r="Q626" i="1" s="1"/>
  <c r="O669" i="1"/>
  <c r="Q669" i="1" s="1"/>
  <c r="O675" i="1"/>
  <c r="P675" i="1"/>
  <c r="O771" i="1"/>
  <c r="Q771" i="1" s="1"/>
  <c r="P836" i="1"/>
  <c r="Q836" i="1" s="1"/>
  <c r="P841" i="1"/>
  <c r="O841" i="1"/>
  <c r="O904" i="1"/>
  <c r="Q904" i="1" s="1"/>
  <c r="P48" i="1"/>
  <c r="O48" i="1"/>
  <c r="P157" i="1"/>
  <c r="O157" i="1"/>
  <c r="P522" i="1"/>
  <c r="Q522" i="1" s="1"/>
  <c r="P796" i="1"/>
  <c r="O796" i="1"/>
  <c r="P825" i="1"/>
  <c r="O825" i="1"/>
  <c r="P988" i="1"/>
  <c r="Q988" i="1" s="1"/>
  <c r="O214" i="1"/>
  <c r="Q214" i="1" s="1"/>
  <c r="P298" i="1"/>
  <c r="O298" i="1"/>
  <c r="P326" i="1"/>
  <c r="O326" i="1"/>
  <c r="P729" i="1"/>
  <c r="O729" i="1"/>
  <c r="P112" i="1"/>
  <c r="O112" i="1"/>
  <c r="O205" i="1"/>
  <c r="P205" i="1"/>
  <c r="P280" i="1"/>
  <c r="O280" i="1"/>
  <c r="O348" i="1"/>
  <c r="Q348" i="1" s="1"/>
  <c r="P565" i="1"/>
  <c r="O565" i="1"/>
  <c r="O724" i="1"/>
  <c r="Q724" i="1" s="1"/>
  <c r="P765" i="1"/>
  <c r="Q765" i="1" s="1"/>
  <c r="O905" i="1"/>
  <c r="P905" i="1"/>
  <c r="P658" i="1"/>
  <c r="O658" i="1"/>
  <c r="P121" i="1"/>
  <c r="Q121" i="1" s="1"/>
  <c r="O304" i="1"/>
  <c r="Q304" i="1" s="1"/>
  <c r="O895" i="1"/>
  <c r="Q895" i="1" s="1"/>
  <c r="O133" i="1"/>
  <c r="P133" i="1"/>
  <c r="O162" i="1"/>
  <c r="Q162" i="1" s="1"/>
  <c r="P193" i="1"/>
  <c r="Q193" i="1" s="1"/>
  <c r="P349" i="1"/>
  <c r="O349" i="1"/>
  <c r="P467" i="1"/>
  <c r="Q467" i="1" s="1"/>
  <c r="P501" i="1"/>
  <c r="O501" i="1"/>
  <c r="P534" i="1"/>
  <c r="O534" i="1"/>
  <c r="P621" i="1"/>
  <c r="O621" i="1"/>
  <c r="O867" i="1"/>
  <c r="Q867" i="1" s="1"/>
  <c r="O899" i="1"/>
  <c r="Q899" i="1" s="1"/>
  <c r="O931" i="1"/>
  <c r="Q931" i="1" s="1"/>
  <c r="O956" i="1"/>
  <c r="Q956" i="1" s="1"/>
  <c r="O962" i="1"/>
  <c r="Q962" i="1" s="1"/>
  <c r="P972" i="1"/>
  <c r="Q972" i="1" s="1"/>
  <c r="O996" i="1"/>
  <c r="Q996" i="1" s="1"/>
  <c r="O1024" i="1"/>
  <c r="Q1024" i="1" s="1"/>
  <c r="O8" i="1"/>
  <c r="Q8" i="1" s="1"/>
  <c r="O13" i="1"/>
  <c r="Q13" i="1" s="1"/>
  <c r="P38" i="1"/>
  <c r="Q38" i="1" s="1"/>
  <c r="O74" i="1"/>
  <c r="Q74" i="1" s="1"/>
  <c r="O108" i="1"/>
  <c r="Q108" i="1" s="1"/>
  <c r="P113" i="1"/>
  <c r="Q113" i="1" s="1"/>
  <c r="P118" i="1"/>
  <c r="Q118" i="1" s="1"/>
  <c r="O130" i="1"/>
  <c r="Q130" i="1" s="1"/>
  <c r="O141" i="1"/>
  <c r="Q141" i="1" s="1"/>
  <c r="P174" i="1"/>
  <c r="Q174" i="1" s="1"/>
  <c r="O179" i="1"/>
  <c r="Q179" i="1" s="1"/>
  <c r="P189" i="1"/>
  <c r="Q189" i="1" s="1"/>
  <c r="O206" i="1"/>
  <c r="Q206" i="1" s="1"/>
  <c r="O211" i="1"/>
  <c r="Q211" i="1" s="1"/>
  <c r="P234" i="1"/>
  <c r="Q234" i="1" s="1"/>
  <c r="O245" i="1"/>
  <c r="Q245" i="1" s="1"/>
  <c r="O262" i="1"/>
  <c r="Q262" i="1" s="1"/>
  <c r="O267" i="1"/>
  <c r="Q267" i="1" s="1"/>
  <c r="O270" i="1"/>
  <c r="Q270" i="1" s="1"/>
  <c r="O288" i="1"/>
  <c r="Q288" i="1" s="1"/>
  <c r="O322" i="1"/>
  <c r="Q322" i="1" s="1"/>
  <c r="P345" i="1"/>
  <c r="Q345" i="1" s="1"/>
  <c r="O477" i="1"/>
  <c r="Q477" i="1" s="1"/>
  <c r="O482" i="1"/>
  <c r="Q482" i="1" s="1"/>
  <c r="P491" i="1"/>
  <c r="Q491" i="1" s="1"/>
  <c r="O530" i="1"/>
  <c r="Q530" i="1" s="1"/>
  <c r="O540" i="1"/>
  <c r="Q540" i="1" s="1"/>
  <c r="O573" i="1"/>
  <c r="Q573" i="1" s="1"/>
  <c r="O577" i="1"/>
  <c r="Q577" i="1" s="1"/>
  <c r="O586" i="1"/>
  <c r="Q586" i="1" s="1"/>
  <c r="P605" i="1"/>
  <c r="Q605" i="1" s="1"/>
  <c r="O721" i="1"/>
  <c r="Q721" i="1" s="1"/>
  <c r="P725" i="1"/>
  <c r="Q725" i="1" s="1"/>
  <c r="O807" i="1"/>
  <c r="Q807" i="1" s="1"/>
  <c r="O833" i="1"/>
  <c r="Q833" i="1" s="1"/>
  <c r="O869" i="1"/>
  <c r="Q869" i="1" s="1"/>
  <c r="O892" i="1"/>
  <c r="Q892" i="1" s="1"/>
  <c r="P901" i="1"/>
  <c r="Q901" i="1" s="1"/>
  <c r="P932" i="1"/>
  <c r="Q932" i="1" s="1"/>
  <c r="P951" i="1"/>
  <c r="Q951" i="1" s="1"/>
  <c r="O980" i="1"/>
  <c r="Q980" i="1" s="1"/>
  <c r="O4" i="1"/>
  <c r="Q4" i="1" s="1"/>
  <c r="O69" i="1"/>
  <c r="Q69" i="1" s="1"/>
  <c r="O125" i="1"/>
  <c r="Q125" i="1" s="1"/>
  <c r="P147" i="1"/>
  <c r="Q147" i="1" s="1"/>
  <c r="P153" i="1"/>
  <c r="Q153" i="1" s="1"/>
  <c r="O258" i="1"/>
  <c r="Q258" i="1" s="1"/>
  <c r="O312" i="1"/>
  <c r="Q312" i="1" s="1"/>
  <c r="P471" i="1"/>
  <c r="Q471" i="1" s="1"/>
  <c r="O488" i="1"/>
  <c r="Q488" i="1" s="1"/>
  <c r="O497" i="1"/>
  <c r="Q497" i="1" s="1"/>
  <c r="O558" i="1"/>
  <c r="Q558" i="1" s="1"/>
  <c r="O562" i="1"/>
  <c r="Q562" i="1" s="1"/>
  <c r="P610" i="1"/>
  <c r="Q610" i="1" s="1"/>
  <c r="O637" i="1"/>
  <c r="Q637" i="1" s="1"/>
  <c r="P648" i="1"/>
  <c r="Q648" i="1" s="1"/>
  <c r="P672" i="1"/>
  <c r="Q672" i="1" s="1"/>
  <c r="P769" i="1"/>
  <c r="Q769" i="1" s="1"/>
  <c r="O775" i="1"/>
  <c r="Q775" i="1" s="1"/>
  <c r="O793" i="1"/>
  <c r="Q793" i="1" s="1"/>
  <c r="O803" i="1"/>
  <c r="Q803" i="1" s="1"/>
  <c r="O812" i="1"/>
  <c r="Q812" i="1" s="1"/>
  <c r="P865" i="1"/>
  <c r="Q865" i="1" s="1"/>
  <c r="P881" i="1"/>
  <c r="Q881" i="1" s="1"/>
  <c r="O887" i="1"/>
  <c r="Q887" i="1" s="1"/>
  <c r="O897" i="1"/>
  <c r="Q897" i="1" s="1"/>
  <c r="O907" i="1"/>
  <c r="Q907" i="1" s="1"/>
  <c r="O924" i="1"/>
  <c r="Q924" i="1" s="1"/>
  <c r="P937" i="1"/>
  <c r="Q937" i="1" s="1"/>
  <c r="O969" i="1"/>
  <c r="Q969" i="1" s="1"/>
  <c r="O986" i="1"/>
  <c r="Q986" i="1" s="1"/>
  <c r="O1021" i="1"/>
  <c r="Q1021" i="1" s="1"/>
  <c r="O1025" i="1"/>
  <c r="Q1025" i="1" s="1"/>
  <c r="P39" i="1"/>
  <c r="Q39" i="1" s="1"/>
  <c r="O45" i="1"/>
  <c r="Q45" i="1" s="1"/>
  <c r="O109" i="1"/>
  <c r="Q109" i="1" s="1"/>
  <c r="O114" i="1"/>
  <c r="Q114" i="1" s="1"/>
  <c r="P381" i="1"/>
  <c r="Q381" i="1" s="1"/>
  <c r="O398" i="1"/>
  <c r="Q398" i="1" s="1"/>
  <c r="O403" i="1"/>
  <c r="Q403" i="1" s="1"/>
  <c r="P423" i="1"/>
  <c r="Q423" i="1" s="1"/>
  <c r="P450" i="1"/>
  <c r="Q450" i="1" s="1"/>
  <c r="P455" i="1"/>
  <c r="Q455" i="1" s="1"/>
  <c r="Q541" i="1"/>
  <c r="P590" i="1"/>
  <c r="Q590" i="1" s="1"/>
  <c r="O705" i="1"/>
  <c r="Q705" i="1" s="1"/>
  <c r="O739" i="1"/>
  <c r="Q739" i="1" s="1"/>
  <c r="O920" i="1"/>
  <c r="Q920" i="1" s="1"/>
  <c r="O71" i="1"/>
  <c r="P71" i="1"/>
  <c r="O143" i="1"/>
  <c r="P143" i="1"/>
  <c r="P314" i="1"/>
  <c r="O314" i="1"/>
  <c r="O33" i="1"/>
  <c r="P33" i="1"/>
  <c r="P344" i="1"/>
  <c r="O344" i="1"/>
  <c r="P399" i="1"/>
  <c r="Q399" i="1" s="1"/>
  <c r="P699" i="1"/>
  <c r="O699" i="1"/>
  <c r="O1017" i="1"/>
  <c r="Q1017" i="1" s="1"/>
  <c r="O394" i="1"/>
  <c r="Q394" i="1" s="1"/>
  <c r="P555" i="1"/>
  <c r="O555" i="1"/>
  <c r="P633" i="1"/>
  <c r="O633" i="1"/>
  <c r="O693" i="1"/>
  <c r="Q693" i="1" s="1"/>
  <c r="P963" i="1"/>
  <c r="O963" i="1"/>
  <c r="O10" i="1"/>
  <c r="Q10" i="1" s="1"/>
  <c r="P44" i="1"/>
  <c r="O44" i="1"/>
  <c r="P156" i="1"/>
  <c r="O156" i="1"/>
  <c r="P236" i="1"/>
  <c r="O236" i="1"/>
  <c r="O16" i="1"/>
  <c r="Q16" i="1" s="1"/>
  <c r="P7" i="1"/>
  <c r="Q7" i="1" s="1"/>
  <c r="P58" i="1"/>
  <c r="O58" i="1"/>
  <c r="O80" i="1"/>
  <c r="Q80" i="1" s="1"/>
  <c r="P124" i="1"/>
  <c r="O124" i="1"/>
  <c r="P151" i="1"/>
  <c r="Q151" i="1" s="1"/>
  <c r="P232" i="1"/>
  <c r="O232" i="1"/>
  <c r="P248" i="1"/>
  <c r="O248" i="1"/>
  <c r="O289" i="1"/>
  <c r="Q289" i="1" s="1"/>
  <c r="P363" i="1"/>
  <c r="Q363" i="1" s="1"/>
  <c r="P368" i="1"/>
  <c r="O368" i="1"/>
  <c r="O386" i="1"/>
  <c r="P386" i="1"/>
  <c r="O664" i="1"/>
  <c r="Q664" i="1" s="1"/>
  <c r="P884" i="1"/>
  <c r="O884" i="1"/>
  <c r="O948" i="1"/>
  <c r="Q948" i="1" s="1"/>
  <c r="P37" i="1"/>
  <c r="O37" i="1"/>
  <c r="O1009" i="1"/>
  <c r="P1009" i="1"/>
  <c r="P14" i="1"/>
  <c r="O14" i="1"/>
  <c r="O66" i="1"/>
  <c r="Q66" i="1" s="1"/>
  <c r="P413" i="1"/>
  <c r="O413" i="1"/>
  <c r="P638" i="1"/>
  <c r="O638" i="1"/>
  <c r="O967" i="1"/>
  <c r="Q967" i="1" s="1"/>
  <c r="O28" i="1"/>
  <c r="Q28" i="1" s="1"/>
  <c r="P161" i="1"/>
  <c r="O161" i="1"/>
  <c r="P294" i="1"/>
  <c r="O294" i="1"/>
  <c r="P462" i="1"/>
  <c r="O462" i="1"/>
  <c r="P957" i="1"/>
  <c r="O957" i="1"/>
  <c r="O1004" i="1"/>
  <c r="Q1004" i="1" s="1"/>
  <c r="O62" i="1"/>
  <c r="P62" i="1"/>
  <c r="O95" i="1"/>
  <c r="P95" i="1"/>
  <c r="O106" i="1"/>
  <c r="Q106" i="1" s="1"/>
  <c r="P674" i="1"/>
  <c r="O674" i="1"/>
  <c r="P823" i="1"/>
  <c r="O823" i="1"/>
  <c r="O442" i="1"/>
  <c r="P442" i="1"/>
  <c r="O953" i="1"/>
  <c r="Q953" i="1" s="1"/>
  <c r="O40" i="1"/>
  <c r="Q40" i="1" s="1"/>
  <c r="P46" i="1"/>
  <c r="O46" i="1"/>
  <c r="O81" i="1"/>
  <c r="P81" i="1"/>
  <c r="P152" i="1"/>
  <c r="O152" i="1"/>
  <c r="O184" i="1"/>
  <c r="Q184" i="1" s="1"/>
  <c r="O285" i="1"/>
  <c r="Q285" i="1" s="1"/>
  <c r="P438" i="1"/>
  <c r="O438" i="1"/>
  <c r="P654" i="1"/>
  <c r="O654" i="1"/>
  <c r="O750" i="1"/>
  <c r="P750" i="1"/>
  <c r="P868" i="1"/>
  <c r="O868" i="1"/>
  <c r="P900" i="1"/>
  <c r="O900" i="1"/>
  <c r="P574" i="1"/>
  <c r="O574" i="1"/>
  <c r="P715" i="1"/>
  <c r="O715" i="1"/>
  <c r="P978" i="1"/>
  <c r="O978" i="1"/>
  <c r="P110" i="1"/>
  <c r="O110" i="1"/>
  <c r="O240" i="1"/>
  <c r="Q240" i="1" s="1"/>
  <c r="P473" i="1"/>
  <c r="O473" i="1"/>
  <c r="P138" i="1"/>
  <c r="O138" i="1"/>
  <c r="O171" i="1"/>
  <c r="P171" i="1"/>
  <c r="P76" i="1"/>
  <c r="O76" i="1"/>
  <c r="P768" i="1"/>
  <c r="O768" i="1"/>
  <c r="O264" i="1"/>
  <c r="P264" i="1"/>
  <c r="P290" i="1"/>
  <c r="O290" i="1"/>
  <c r="P310" i="1"/>
  <c r="O310" i="1"/>
  <c r="P337" i="1"/>
  <c r="O337" i="1"/>
  <c r="P550" i="1"/>
  <c r="O550" i="1"/>
  <c r="O259" i="1"/>
  <c r="Q259" i="1" s="1"/>
  <c r="P281" i="1"/>
  <c r="Q281" i="1" s="1"/>
  <c r="O305" i="1"/>
  <c r="Q305" i="1" s="1"/>
  <c r="O360" i="1"/>
  <c r="Q360" i="1" s="1"/>
  <c r="O382" i="1"/>
  <c r="Q382" i="1" s="1"/>
  <c r="O415" i="1"/>
  <c r="P415" i="1"/>
  <c r="O434" i="1"/>
  <c r="Q434" i="1" s="1"/>
  <c r="O468" i="1"/>
  <c r="Q468" i="1" s="1"/>
  <c r="P570" i="1"/>
  <c r="O570" i="1"/>
  <c r="O785" i="1"/>
  <c r="Q785" i="1" s="1"/>
  <c r="O797" i="1"/>
  <c r="Q797" i="1" s="1"/>
  <c r="O859" i="1"/>
  <c r="Q859" i="1" s="1"/>
  <c r="P874" i="1"/>
  <c r="O874" i="1"/>
  <c r="O959" i="1"/>
  <c r="Q959" i="1" s="1"/>
  <c r="O1000" i="1"/>
  <c r="Q1000" i="1" s="1"/>
  <c r="P1012" i="1"/>
  <c r="O1012" i="1"/>
  <c r="O12" i="1"/>
  <c r="Q12" i="1" s="1"/>
  <c r="P107" i="1"/>
  <c r="O107" i="1"/>
  <c r="O198" i="1"/>
  <c r="Q198" i="1" s="1"/>
  <c r="O233" i="1"/>
  <c r="Q233" i="1" s="1"/>
  <c r="O277" i="1"/>
  <c r="Q277" i="1" s="1"/>
  <c r="P282" i="1"/>
  <c r="O282" i="1"/>
  <c r="P301" i="1"/>
  <c r="Q301" i="1" s="1"/>
  <c r="O346" i="1"/>
  <c r="Q346" i="1" s="1"/>
  <c r="O355" i="1"/>
  <c r="Q355" i="1" s="1"/>
  <c r="P474" i="1"/>
  <c r="O474" i="1"/>
  <c r="O650" i="1"/>
  <c r="Q650" i="1" s="1"/>
  <c r="O760" i="1"/>
  <c r="Q760" i="1" s="1"/>
  <c r="P801" i="1"/>
  <c r="Q801" i="1" s="1"/>
  <c r="P1035" i="1"/>
  <c r="O1035" i="1"/>
  <c r="O447" i="1"/>
  <c r="P447" i="1"/>
  <c r="P533" i="1"/>
  <c r="O533" i="1"/>
  <c r="P627" i="1"/>
  <c r="O627" i="1"/>
  <c r="P848" i="1"/>
  <c r="O848" i="1"/>
  <c r="P880" i="1"/>
  <c r="O880" i="1"/>
  <c r="P144" i="1"/>
  <c r="O144" i="1"/>
  <c r="O176" i="1"/>
  <c r="Q176" i="1" s="1"/>
  <c r="O332" i="1"/>
  <c r="Q332" i="1" s="1"/>
  <c r="O378" i="1"/>
  <c r="Q378" i="1" s="1"/>
  <c r="P458" i="1"/>
  <c r="O458" i="1"/>
  <c r="O546" i="1"/>
  <c r="Q546" i="1" s="1"/>
  <c r="P634" i="1"/>
  <c r="O634" i="1"/>
  <c r="O736" i="1"/>
  <c r="Q736" i="1" s="1"/>
  <c r="O740" i="1"/>
  <c r="Q740" i="1" s="1"/>
  <c r="O745" i="1"/>
  <c r="Q745" i="1" s="1"/>
  <c r="O763" i="1"/>
  <c r="Q763" i="1" s="1"/>
  <c r="O789" i="1"/>
  <c r="Q789" i="1" s="1"/>
  <c r="P809" i="1"/>
  <c r="O809" i="1"/>
  <c r="P843" i="1"/>
  <c r="O843" i="1"/>
  <c r="O29" i="1"/>
  <c r="Q29" i="1" s="1"/>
  <c r="O98" i="1"/>
  <c r="Q98" i="1" s="1"/>
  <c r="O194" i="1"/>
  <c r="Q194" i="1" s="1"/>
  <c r="O203" i="1"/>
  <c r="Q203" i="1" s="1"/>
  <c r="P306" i="1"/>
  <c r="O306" i="1"/>
  <c r="O316" i="1"/>
  <c r="Q316" i="1" s="1"/>
  <c r="O323" i="1"/>
  <c r="Q323" i="1" s="1"/>
  <c r="O328" i="1"/>
  <c r="Q328" i="1" s="1"/>
  <c r="P333" i="1"/>
  <c r="O333" i="1"/>
  <c r="O514" i="1"/>
  <c r="Q514" i="1" s="1"/>
  <c r="P611" i="1"/>
  <c r="O611" i="1"/>
  <c r="P689" i="1"/>
  <c r="O689" i="1"/>
  <c r="O756" i="1"/>
  <c r="Q756" i="1" s="1"/>
  <c r="O794" i="1"/>
  <c r="Q794" i="1" s="1"/>
  <c r="O831" i="1"/>
  <c r="Q831" i="1" s="1"/>
  <c r="P933" i="1"/>
  <c r="O933" i="1"/>
  <c r="O944" i="1"/>
  <c r="Q944" i="1" s="1"/>
  <c r="O3" i="1"/>
  <c r="Q3" i="1" s="1"/>
  <c r="O6" i="1"/>
  <c r="Q6" i="1" s="1"/>
  <c r="O9" i="1"/>
  <c r="Q9" i="1" s="1"/>
  <c r="O18" i="1"/>
  <c r="Q18" i="1" s="1"/>
  <c r="P42" i="1"/>
  <c r="Q42" i="1" s="1"/>
  <c r="P63" i="1"/>
  <c r="Q63" i="1" s="1"/>
  <c r="P68" i="1"/>
  <c r="O68" i="1"/>
  <c r="O93" i="1"/>
  <c r="Q93" i="1" s="1"/>
  <c r="P103" i="1"/>
  <c r="Q103" i="1" s="1"/>
  <c r="O122" i="1"/>
  <c r="Q122" i="1" s="1"/>
  <c r="P127" i="1"/>
  <c r="Q127" i="1" s="1"/>
  <c r="O131" i="1"/>
  <c r="Q131" i="1" s="1"/>
  <c r="P135" i="1"/>
  <c r="Q135" i="1" s="1"/>
  <c r="O154" i="1"/>
  <c r="Q154" i="1" s="1"/>
  <c r="P169" i="1"/>
  <c r="O169" i="1"/>
  <c r="O190" i="1"/>
  <c r="Q190" i="1" s="1"/>
  <c r="P204" i="1"/>
  <c r="O204" i="1"/>
  <c r="O242" i="1"/>
  <c r="Q242" i="1" s="1"/>
  <c r="P250" i="1"/>
  <c r="Q250" i="1" s="1"/>
  <c r="O273" i="1"/>
  <c r="Q273" i="1" s="1"/>
  <c r="O302" i="1"/>
  <c r="P302" i="1"/>
  <c r="O342" i="1"/>
  <c r="Q342" i="1" s="1"/>
  <c r="O370" i="1"/>
  <c r="Q370" i="1" s="1"/>
  <c r="O374" i="1"/>
  <c r="Q374" i="1" s="1"/>
  <c r="P384" i="1"/>
  <c r="O384" i="1"/>
  <c r="P397" i="1"/>
  <c r="O397" i="1"/>
  <c r="P470" i="1"/>
  <c r="O470" i="1"/>
  <c r="P494" i="1"/>
  <c r="O494" i="1"/>
  <c r="O500" i="1"/>
  <c r="Q500" i="1" s="1"/>
  <c r="Q509" i="1"/>
  <c r="O524" i="1"/>
  <c r="Q524" i="1" s="1"/>
  <c r="O539" i="1"/>
  <c r="Q539" i="1" s="1"/>
  <c r="O542" i="1"/>
  <c r="Q542" i="1" s="1"/>
  <c r="P547" i="1"/>
  <c r="O547" i="1"/>
  <c r="O552" i="1"/>
  <c r="Q552" i="1" s="1"/>
  <c r="O584" i="1"/>
  <c r="Q584" i="1" s="1"/>
  <c r="O618" i="1"/>
  <c r="Q618" i="1" s="1"/>
  <c r="O629" i="1"/>
  <c r="Q629" i="1" s="1"/>
  <c r="P645" i="1"/>
  <c r="Q645" i="1" s="1"/>
  <c r="O677" i="1"/>
  <c r="Q677" i="1" s="1"/>
  <c r="O722" i="1"/>
  <c r="Q722" i="1" s="1"/>
  <c r="O731" i="1"/>
  <c r="Q731" i="1" s="1"/>
  <c r="O752" i="1"/>
  <c r="Q752" i="1" s="1"/>
  <c r="P856" i="1"/>
  <c r="O856" i="1"/>
  <c r="P908" i="1"/>
  <c r="O908" i="1"/>
  <c r="O985" i="1"/>
  <c r="Q985" i="1" s="1"/>
  <c r="O989" i="1"/>
  <c r="Q989" i="1" s="1"/>
  <c r="O1001" i="1"/>
  <c r="Q1001" i="1" s="1"/>
  <c r="P1036" i="1"/>
  <c r="O1036" i="1"/>
  <c r="P148" i="1"/>
  <c r="O148" i="1"/>
  <c r="P670" i="1"/>
  <c r="O670" i="1"/>
  <c r="O134" i="1"/>
  <c r="Q134" i="1" s="1"/>
  <c r="O208" i="1"/>
  <c r="P208" i="1"/>
  <c r="O254" i="1"/>
  <c r="Q254" i="1" s="1"/>
  <c r="O390" i="1"/>
  <c r="Q390" i="1" s="1"/>
  <c r="O523" i="1"/>
  <c r="Q523" i="1" s="1"/>
  <c r="P681" i="1"/>
  <c r="O681" i="1"/>
  <c r="O779" i="1"/>
  <c r="Q779" i="1" s="1"/>
  <c r="O834" i="1"/>
  <c r="Q834" i="1" s="1"/>
  <c r="P994" i="1"/>
  <c r="O994" i="1"/>
  <c r="P1005" i="1"/>
  <c r="O1005" i="1"/>
  <c r="P72" i="1"/>
  <c r="O72" i="1"/>
  <c r="P139" i="1"/>
  <c r="O139" i="1"/>
  <c r="O168" i="1"/>
  <c r="Q168" i="1" s="1"/>
  <c r="O172" i="1"/>
  <c r="Q172" i="1" s="1"/>
  <c r="O666" i="1"/>
  <c r="Q666" i="1" s="1"/>
  <c r="P26" i="1"/>
  <c r="O26" i="1"/>
  <c r="P136" i="1"/>
  <c r="O136" i="1"/>
  <c r="P150" i="1"/>
  <c r="Q150" i="1" s="1"/>
  <c r="O165" i="1"/>
  <c r="Q165" i="1" s="1"/>
  <c r="O182" i="1"/>
  <c r="Q182" i="1" s="1"/>
  <c r="P195" i="1"/>
  <c r="O195" i="1"/>
  <c r="O218" i="1"/>
  <c r="Q218" i="1" s="1"/>
  <c r="P229" i="1"/>
  <c r="O229" i="1"/>
  <c r="P238" i="1"/>
  <c r="Q238" i="1" s="1"/>
  <c r="O246" i="1"/>
  <c r="Q246" i="1" s="1"/>
  <c r="P278" i="1"/>
  <c r="O278" i="1"/>
  <c r="O293" i="1"/>
  <c r="Q293" i="1" s="1"/>
  <c r="O317" i="1"/>
  <c r="Q317" i="1" s="1"/>
  <c r="O321" i="1"/>
  <c r="Q321" i="1" s="1"/>
  <c r="O324" i="1"/>
  <c r="Q324" i="1" s="1"/>
  <c r="O339" i="1"/>
  <c r="Q339" i="1" s="1"/>
  <c r="P352" i="1"/>
  <c r="O352" i="1"/>
  <c r="O379" i="1"/>
  <c r="Q379" i="1" s="1"/>
  <c r="O426" i="1"/>
  <c r="Q426" i="1" s="1"/>
  <c r="O505" i="1"/>
  <c r="Q505" i="1" s="1"/>
  <c r="P520" i="1"/>
  <c r="Q520" i="1" s="1"/>
  <c r="O603" i="1"/>
  <c r="Q603" i="1" s="1"/>
  <c r="Q613" i="1"/>
  <c r="P683" i="1"/>
  <c r="O683" i="1"/>
  <c r="P718" i="1"/>
  <c r="Q718" i="1" s="1"/>
  <c r="Q727" i="1"/>
  <c r="O737" i="1"/>
  <c r="Q737" i="1" s="1"/>
  <c r="Q925" i="1"/>
  <c r="P939" i="1"/>
  <c r="O939" i="1"/>
  <c r="P325" i="1"/>
  <c r="O325" i="1"/>
  <c r="O407" i="1"/>
  <c r="P407" i="1"/>
  <c r="P466" i="1"/>
  <c r="O466" i="1"/>
  <c r="P521" i="1"/>
  <c r="O521" i="1"/>
  <c r="P581" i="1"/>
  <c r="O581" i="1"/>
  <c r="P608" i="1"/>
  <c r="O608" i="1"/>
  <c r="P642" i="1"/>
  <c r="O642" i="1"/>
  <c r="P719" i="1"/>
  <c r="O719" i="1"/>
  <c r="P733" i="1"/>
  <c r="O733" i="1"/>
  <c r="P971" i="1"/>
  <c r="O971" i="1"/>
  <c r="P400" i="1"/>
  <c r="O400" i="1"/>
  <c r="P432" i="1"/>
  <c r="O432" i="1"/>
  <c r="P556" i="1"/>
  <c r="O556" i="1"/>
  <c r="P601" i="1"/>
  <c r="O601" i="1"/>
  <c r="P619" i="1"/>
  <c r="O619" i="1"/>
  <c r="P646" i="1"/>
  <c r="O646" i="1"/>
  <c r="O757" i="1"/>
  <c r="P757" i="1"/>
  <c r="O782" i="1"/>
  <c r="P782" i="1"/>
  <c r="P832" i="1"/>
  <c r="O832" i="1"/>
  <c r="P860" i="1"/>
  <c r="O860" i="1"/>
  <c r="P922" i="1"/>
  <c r="O922" i="1"/>
  <c r="P964" i="1"/>
  <c r="O964" i="1"/>
  <c r="P1023" i="1"/>
  <c r="O1023" i="1"/>
  <c r="P55" i="1"/>
  <c r="Q55" i="1" s="1"/>
  <c r="P91" i="1"/>
  <c r="Q91" i="1" s="1"/>
  <c r="O100" i="1"/>
  <c r="Q100" i="1" s="1"/>
  <c r="O177" i="1"/>
  <c r="Q177" i="1" s="1"/>
  <c r="O216" i="1"/>
  <c r="Q216" i="1" s="1"/>
  <c r="O220" i="1"/>
  <c r="Q220" i="1" s="1"/>
  <c r="O225" i="1"/>
  <c r="Q225" i="1" s="1"/>
  <c r="O257" i="1"/>
  <c r="Q257" i="1" s="1"/>
  <c r="O275" i="1"/>
  <c r="Q275" i="1" s="1"/>
  <c r="P427" i="1"/>
  <c r="O427" i="1"/>
  <c r="P498" i="1"/>
  <c r="O498" i="1"/>
  <c r="P537" i="1"/>
  <c r="O537" i="1"/>
  <c r="P945" i="1"/>
  <c r="O945" i="1"/>
  <c r="O1032" i="1"/>
  <c r="Q1032" i="1" s="1"/>
  <c r="P272" i="1"/>
  <c r="Q272" i="1" s="1"/>
  <c r="P299" i="1"/>
  <c r="Q299" i="1" s="1"/>
  <c r="O369" i="1"/>
  <c r="Q369" i="1" s="1"/>
  <c r="O377" i="1"/>
  <c r="Q377" i="1" s="1"/>
  <c r="O396" i="1"/>
  <c r="Q396" i="1" s="1"/>
  <c r="O459" i="1"/>
  <c r="P459" i="1"/>
  <c r="O476" i="1"/>
  <c r="Q476" i="1" s="1"/>
  <c r="P480" i="1"/>
  <c r="Q480" i="1" s="1"/>
  <c r="O513" i="1"/>
  <c r="Q513" i="1" s="1"/>
  <c r="O553" i="1"/>
  <c r="Q553" i="1" s="1"/>
  <c r="P571" i="1"/>
  <c r="O571" i="1"/>
  <c r="P597" i="1"/>
  <c r="O597" i="1"/>
  <c r="O630" i="1"/>
  <c r="Q630" i="1" s="1"/>
  <c r="O667" i="1"/>
  <c r="Q667" i="1" s="1"/>
  <c r="O696" i="1"/>
  <c r="Q696" i="1" s="1"/>
  <c r="O701" i="1"/>
  <c r="Q701" i="1" s="1"/>
  <c r="O749" i="1"/>
  <c r="Q749" i="1" s="1"/>
  <c r="P828" i="1"/>
  <c r="O828" i="1"/>
  <c r="P857" i="1"/>
  <c r="O857" i="1"/>
  <c r="P913" i="1"/>
  <c r="O913" i="1"/>
  <c r="O940" i="1"/>
  <c r="Q940" i="1" s="1"/>
  <c r="P961" i="1"/>
  <c r="O961" i="1"/>
  <c r="O975" i="1"/>
  <c r="Q975" i="1" s="1"/>
  <c r="O452" i="1"/>
  <c r="Q452" i="1" s="1"/>
  <c r="O518" i="1"/>
  <c r="Q518" i="1" s="1"/>
  <c r="O525" i="1"/>
  <c r="Q525" i="1" s="1"/>
  <c r="O529" i="1"/>
  <c r="Q529" i="1" s="1"/>
  <c r="O560" i="1"/>
  <c r="Q560" i="1" s="1"/>
  <c r="O568" i="1"/>
  <c r="Q568" i="1" s="1"/>
  <c r="O593" i="1"/>
  <c r="Q593" i="1" s="1"/>
  <c r="O616" i="1"/>
  <c r="Q616" i="1" s="1"/>
  <c r="O624" i="1"/>
  <c r="Q624" i="1" s="1"/>
  <c r="O678" i="1"/>
  <c r="Q678" i="1" s="1"/>
  <c r="O685" i="1"/>
  <c r="Q685" i="1" s="1"/>
  <c r="O690" i="1"/>
  <c r="Q690" i="1" s="1"/>
  <c r="O694" i="1"/>
  <c r="Q694" i="1" s="1"/>
  <c r="O698" i="1"/>
  <c r="Q698" i="1" s="1"/>
  <c r="O716" i="1"/>
  <c r="Q716" i="1" s="1"/>
  <c r="O730" i="1"/>
  <c r="Q730" i="1" s="1"/>
  <c r="O751" i="1"/>
  <c r="Q751" i="1" s="1"/>
  <c r="O754" i="1"/>
  <c r="Q754" i="1" s="1"/>
  <c r="O761" i="1"/>
  <c r="Q761" i="1" s="1"/>
  <c r="O795" i="1"/>
  <c r="Q795" i="1" s="1"/>
  <c r="O802" i="1"/>
  <c r="Q802" i="1" s="1"/>
  <c r="O876" i="1"/>
  <c r="Q876" i="1" s="1"/>
  <c r="O889" i="1"/>
  <c r="Q889" i="1" s="1"/>
  <c r="O954" i="1"/>
  <c r="Q954" i="1" s="1"/>
  <c r="O968" i="1"/>
  <c r="Q968" i="1" s="1"/>
  <c r="O999" i="1"/>
  <c r="Q999" i="1" s="1"/>
  <c r="O1002" i="1"/>
  <c r="Q1002" i="1" s="1"/>
  <c r="O1015" i="1"/>
  <c r="Q1015" i="1" s="1"/>
  <c r="O1020" i="1"/>
  <c r="Q1020" i="1" s="1"/>
  <c r="O1026" i="1"/>
  <c r="Q1026" i="1" s="1"/>
  <c r="O1029" i="1"/>
  <c r="Q1029" i="1" s="1"/>
  <c r="O1033" i="1"/>
  <c r="Q1033" i="1" s="1"/>
  <c r="O412" i="1"/>
  <c r="Q412" i="1" s="1"/>
  <c r="P416" i="1"/>
  <c r="Q416" i="1" s="1"/>
  <c r="P507" i="1"/>
  <c r="Q507" i="1" s="1"/>
  <c r="P544" i="1"/>
  <c r="Q544" i="1" s="1"/>
  <c r="O564" i="1"/>
  <c r="Q564" i="1" s="1"/>
  <c r="O665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s="1"/>
  <c r="O23" i="1"/>
  <c r="P23" i="1"/>
  <c r="P297" i="1"/>
  <c r="O297" i="1"/>
  <c r="P388" i="1"/>
  <c r="O388" i="1"/>
  <c r="P51" i="1"/>
  <c r="Q51" i="1" s="1"/>
  <c r="P96" i="1"/>
  <c r="O96" i="1"/>
  <c r="O111" i="1"/>
  <c r="P111" i="1"/>
  <c r="P155" i="1"/>
  <c r="O155" i="1"/>
  <c r="O185" i="1"/>
  <c r="Q185" i="1" s="1"/>
  <c r="P212" i="1"/>
  <c r="O212" i="1"/>
  <c r="P343" i="1"/>
  <c r="O343" i="1"/>
  <c r="P414" i="1"/>
  <c r="O414" i="1"/>
  <c r="O430" i="1"/>
  <c r="Q430" i="1" s="1"/>
  <c r="O436" i="1"/>
  <c r="Q436" i="1" s="1"/>
  <c r="P449" i="1"/>
  <c r="O449" i="1"/>
  <c r="P457" i="1"/>
  <c r="O457" i="1"/>
  <c r="P772" i="1"/>
  <c r="O772" i="1"/>
  <c r="P1014" i="1"/>
  <c r="O1014" i="1"/>
  <c r="O1018" i="1"/>
  <c r="Q1018" i="1" s="1"/>
  <c r="O1031" i="1"/>
  <c r="Q1031" i="1" s="1"/>
  <c r="P52" i="1"/>
  <c r="O52" i="1"/>
  <c r="O78" i="1"/>
  <c r="Q78" i="1" s="1"/>
  <c r="P129" i="1"/>
  <c r="O129" i="1"/>
  <c r="O160" i="1"/>
  <c r="Q160" i="1" s="1"/>
  <c r="O163" i="1"/>
  <c r="Q163" i="1" s="1"/>
  <c r="O209" i="1"/>
  <c r="Q209" i="1" s="1"/>
  <c r="O251" i="1"/>
  <c r="Q251" i="1" s="1"/>
  <c r="P340" i="1"/>
  <c r="O340" i="1"/>
  <c r="P367" i="1"/>
  <c r="O367" i="1"/>
  <c r="P419" i="1"/>
  <c r="O419" i="1"/>
  <c r="P575" i="1"/>
  <c r="O575" i="1"/>
  <c r="P585" i="1"/>
  <c r="O585" i="1"/>
  <c r="O742" i="1"/>
  <c r="P742" i="1"/>
  <c r="P845" i="1"/>
  <c r="O845" i="1"/>
  <c r="O877" i="1"/>
  <c r="Q877" i="1" s="1"/>
  <c r="P219" i="1"/>
  <c r="O219" i="1"/>
  <c r="P350" i="1"/>
  <c r="O350" i="1"/>
  <c r="P105" i="1"/>
  <c r="O105" i="1"/>
  <c r="P167" i="1"/>
  <c r="O167" i="1"/>
  <c r="P545" i="1"/>
  <c r="O545" i="1"/>
  <c r="P723" i="1"/>
  <c r="O723" i="1"/>
  <c r="P15" i="1"/>
  <c r="Q15" i="1" s="1"/>
  <c r="P49" i="1"/>
  <c r="O49" i="1"/>
  <c r="P75" i="1"/>
  <c r="O75" i="1"/>
  <c r="O89" i="1"/>
  <c r="P89" i="1"/>
  <c r="O145" i="1"/>
  <c r="Q145" i="1" s="1"/>
  <c r="O230" i="1"/>
  <c r="Q230" i="1" s="1"/>
  <c r="P265" i="1"/>
  <c r="O265" i="1"/>
  <c r="P303" i="1"/>
  <c r="O303" i="1"/>
  <c r="O364" i="1"/>
  <c r="Q364" i="1" s="1"/>
  <c r="O371" i="1"/>
  <c r="Q371" i="1" s="1"/>
  <c r="P404" i="1"/>
  <c r="O404" i="1"/>
  <c r="O531" i="1"/>
  <c r="Q531" i="1" s="1"/>
  <c r="O569" i="1"/>
  <c r="Q569" i="1" s="1"/>
  <c r="P720" i="1"/>
  <c r="O720" i="1"/>
  <c r="O783" i="1"/>
  <c r="Q783" i="1" s="1"/>
  <c r="O786" i="1"/>
  <c r="Q786" i="1" s="1"/>
  <c r="P838" i="1"/>
  <c r="O838" i="1"/>
  <c r="P863" i="1"/>
  <c r="O863" i="1"/>
  <c r="O1003" i="1"/>
  <c r="Q1003" i="1" s="1"/>
  <c r="P1007" i="1"/>
  <c r="O1007" i="1"/>
  <c r="P1011" i="1"/>
  <c r="O1011" i="1"/>
  <c r="P188" i="1"/>
  <c r="O188" i="1"/>
  <c r="P215" i="1"/>
  <c r="O215" i="1"/>
  <c r="P224" i="1"/>
  <c r="O224" i="1"/>
  <c r="P1034" i="1"/>
  <c r="O1034" i="1"/>
  <c r="P411" i="1"/>
  <c r="O411" i="1"/>
  <c r="P572" i="1"/>
  <c r="O572" i="1"/>
  <c r="P1006" i="1"/>
  <c r="O1006" i="1"/>
  <c r="O30" i="1"/>
  <c r="P30" i="1"/>
  <c r="Q41" i="1"/>
  <c r="P59" i="1"/>
  <c r="Q59" i="1" s="1"/>
  <c r="P102" i="1"/>
  <c r="O102" i="1"/>
  <c r="O117" i="1"/>
  <c r="Q117" i="1" s="1"/>
  <c r="Q261" i="1"/>
  <c r="P307" i="1"/>
  <c r="O307" i="1"/>
  <c r="P334" i="1"/>
  <c r="O334" i="1"/>
  <c r="O361" i="1"/>
  <c r="Q361" i="1" s="1"/>
  <c r="O401" i="1"/>
  <c r="Q401" i="1" s="1"/>
  <c r="P486" i="1"/>
  <c r="O486" i="1"/>
  <c r="P510" i="1"/>
  <c r="O510" i="1"/>
  <c r="P535" i="1"/>
  <c r="O535" i="1"/>
  <c r="P686" i="1"/>
  <c r="O686" i="1"/>
  <c r="P691" i="1"/>
  <c r="O691" i="1"/>
  <c r="P790" i="1"/>
  <c r="O790" i="1"/>
  <c r="P805" i="1"/>
  <c r="O805" i="1"/>
  <c r="P960" i="1"/>
  <c r="O960" i="1"/>
  <c r="P997" i="1"/>
  <c r="O997" i="1"/>
  <c r="O19" i="1"/>
  <c r="P19" i="1"/>
  <c r="P286" i="1"/>
  <c r="O286" i="1"/>
  <c r="P142" i="1"/>
  <c r="O142" i="1"/>
  <c r="P222" i="1"/>
  <c r="O222" i="1"/>
  <c r="P227" i="1"/>
  <c r="O227" i="1"/>
  <c r="P300" i="1"/>
  <c r="O300" i="1"/>
  <c r="P391" i="1"/>
  <c r="O391" i="1"/>
  <c r="P478" i="1"/>
  <c r="O478" i="1"/>
  <c r="P649" i="1"/>
  <c r="O649" i="1"/>
  <c r="O662" i="1"/>
  <c r="Q662" i="1" s="1"/>
  <c r="P917" i="1"/>
  <c r="O917" i="1"/>
  <c r="P598" i="1"/>
  <c r="O598" i="1"/>
  <c r="O734" i="1"/>
  <c r="P734" i="1"/>
  <c r="P22" i="1"/>
  <c r="Q22" i="1" s="1"/>
  <c r="P56" i="1"/>
  <c r="O56" i="1"/>
  <c r="P85" i="1"/>
  <c r="O85" i="1"/>
  <c r="P99" i="1"/>
  <c r="O99" i="1"/>
  <c r="P191" i="1"/>
  <c r="O191" i="1"/>
  <c r="P327" i="1"/>
  <c r="O327" i="1"/>
  <c r="P331" i="1"/>
  <c r="O331" i="1"/>
  <c r="P358" i="1"/>
  <c r="O358" i="1"/>
  <c r="O395" i="1"/>
  <c r="Q395" i="1" s="1"/>
  <c r="P440" i="1"/>
  <c r="O440" i="1"/>
  <c r="P622" i="1"/>
  <c r="O622" i="1"/>
  <c r="P780" i="1"/>
  <c r="O780" i="1"/>
  <c r="P126" i="1"/>
  <c r="O126" i="1"/>
  <c r="P164" i="1"/>
  <c r="O164" i="1"/>
  <c r="P192" i="1"/>
  <c r="O192" i="1"/>
  <c r="P199" i="1"/>
  <c r="O199" i="1"/>
  <c r="P347" i="1"/>
  <c r="O347" i="1"/>
  <c r="P408" i="1"/>
  <c r="O408" i="1"/>
  <c r="P483" i="1"/>
  <c r="O483" i="1"/>
  <c r="P502" i="1"/>
  <c r="O502" i="1"/>
  <c r="P532" i="1"/>
  <c r="O532" i="1"/>
  <c r="P688" i="1"/>
  <c r="O688" i="1"/>
  <c r="P746" i="1"/>
  <c r="O746" i="1"/>
  <c r="P764" i="1"/>
  <c r="O764" i="1"/>
  <c r="P787" i="1"/>
  <c r="O787" i="1"/>
  <c r="P835" i="1"/>
  <c r="O835" i="1"/>
  <c r="P175" i="1"/>
  <c r="O175" i="1"/>
  <c r="P231" i="1"/>
  <c r="O231" i="1"/>
  <c r="P255" i="1"/>
  <c r="O255" i="1"/>
  <c r="P279" i="1"/>
  <c r="O279" i="1"/>
  <c r="P283" i="1"/>
  <c r="O283" i="1"/>
  <c r="P454" i="1"/>
  <c r="O454" i="1"/>
  <c r="P475" i="1"/>
  <c r="O475" i="1"/>
  <c r="P620" i="1"/>
  <c r="O620" i="1"/>
  <c r="O758" i="1"/>
  <c r="P758" i="1"/>
  <c r="P792" i="1"/>
  <c r="O792" i="1"/>
  <c r="P814" i="1"/>
  <c r="O814" i="1"/>
  <c r="P926" i="1"/>
  <c r="O926" i="1"/>
  <c r="P982" i="1"/>
  <c r="O982" i="1"/>
  <c r="P1016" i="1"/>
  <c r="O1016" i="1"/>
  <c r="O17" i="1"/>
  <c r="Q17" i="1" s="1"/>
  <c r="O20" i="1"/>
  <c r="Q20" i="1" s="1"/>
  <c r="O24" i="1"/>
  <c r="Q24" i="1" s="1"/>
  <c r="O43" i="1"/>
  <c r="Q43" i="1" s="1"/>
  <c r="O53" i="1"/>
  <c r="Q53" i="1" s="1"/>
  <c r="P57" i="1"/>
  <c r="Q57" i="1" s="1"/>
  <c r="O64" i="1"/>
  <c r="Q64" i="1" s="1"/>
  <c r="O67" i="1"/>
  <c r="Q67" i="1" s="1"/>
  <c r="O70" i="1"/>
  <c r="Q70" i="1" s="1"/>
  <c r="O73" i="1"/>
  <c r="Q73" i="1" s="1"/>
  <c r="P79" i="1"/>
  <c r="Q79" i="1" s="1"/>
  <c r="P86" i="1"/>
  <c r="Q86" i="1" s="1"/>
  <c r="P119" i="1"/>
  <c r="Q119" i="1" s="1"/>
  <c r="P123" i="1"/>
  <c r="O123" i="1"/>
  <c r="O196" i="1"/>
  <c r="Q196" i="1" s="1"/>
  <c r="O200" i="1"/>
  <c r="Q200" i="1" s="1"/>
  <c r="P228" i="1"/>
  <c r="O228" i="1"/>
  <c r="O252" i="1"/>
  <c r="Q252" i="1" s="1"/>
  <c r="P256" i="1"/>
  <c r="O256" i="1"/>
  <c r="P263" i="1"/>
  <c r="O263" i="1"/>
  <c r="O276" i="1"/>
  <c r="Q276" i="1" s="1"/>
  <c r="O291" i="1"/>
  <c r="Q291" i="1" s="1"/>
  <c r="O315" i="1"/>
  <c r="Q315" i="1" s="1"/>
  <c r="O318" i="1"/>
  <c r="Q318" i="1" s="1"/>
  <c r="P359" i="1"/>
  <c r="O359" i="1"/>
  <c r="P393" i="1"/>
  <c r="O393" i="1"/>
  <c r="P417" i="1"/>
  <c r="O417" i="1"/>
  <c r="P425" i="1"/>
  <c r="O425" i="1"/>
  <c r="P446" i="1"/>
  <c r="O446" i="1"/>
  <c r="O465" i="1"/>
  <c r="Q465" i="1" s="1"/>
  <c r="P472" i="1"/>
  <c r="O472" i="1"/>
  <c r="P495" i="1"/>
  <c r="O495" i="1"/>
  <c r="O617" i="1"/>
  <c r="Q617" i="1" s="1"/>
  <c r="P628" i="1"/>
  <c r="O628" i="1"/>
  <c r="O635" i="1"/>
  <c r="Q635" i="1" s="1"/>
  <c r="O714" i="1"/>
  <c r="Q714" i="1" s="1"/>
  <c r="P728" i="1"/>
  <c r="O728" i="1"/>
  <c r="P815" i="1"/>
  <c r="O815" i="1"/>
  <c r="P819" i="1"/>
  <c r="O819" i="1"/>
  <c r="P853" i="1"/>
  <c r="O853" i="1"/>
  <c r="P888" i="1"/>
  <c r="O888" i="1"/>
  <c r="O896" i="1"/>
  <c r="Q896" i="1" s="1"/>
  <c r="P902" i="1"/>
  <c r="O902" i="1"/>
  <c r="P906" i="1"/>
  <c r="O906" i="1"/>
  <c r="P911" i="1"/>
  <c r="O911" i="1"/>
  <c r="O923" i="1"/>
  <c r="Q923" i="1" s="1"/>
  <c r="O930" i="1"/>
  <c r="Q930" i="1" s="1"/>
  <c r="P941" i="1"/>
  <c r="O941" i="1"/>
  <c r="P979" i="1"/>
  <c r="O979" i="1"/>
  <c r="Q61" i="1"/>
  <c r="P158" i="1"/>
  <c r="O158" i="1"/>
  <c r="P239" i="1"/>
  <c r="O239" i="1"/>
  <c r="P295" i="1"/>
  <c r="O295" i="1"/>
  <c r="P329" i="1"/>
  <c r="O329" i="1"/>
  <c r="P356" i="1"/>
  <c r="O356" i="1"/>
  <c r="P383" i="1"/>
  <c r="O383" i="1"/>
  <c r="P451" i="1"/>
  <c r="O451" i="1"/>
  <c r="P492" i="1"/>
  <c r="O492" i="1"/>
  <c r="P508" i="1"/>
  <c r="O508" i="1"/>
  <c r="P519" i="1"/>
  <c r="O519" i="1"/>
  <c r="P563" i="1"/>
  <c r="O563" i="1"/>
  <c r="P592" i="1"/>
  <c r="O592" i="1"/>
  <c r="P604" i="1"/>
  <c r="O604" i="1"/>
  <c r="O614" i="1"/>
  <c r="Q614" i="1" s="1"/>
  <c r="O625" i="1"/>
  <c r="Q625" i="1" s="1"/>
  <c r="O632" i="1"/>
  <c r="Q632" i="1" s="1"/>
  <c r="P651" i="1"/>
  <c r="O651" i="1"/>
  <c r="P710" i="1"/>
  <c r="Q710" i="1" s="1"/>
  <c r="P748" i="1"/>
  <c r="O748" i="1"/>
  <c r="P829" i="1"/>
  <c r="O829" i="1"/>
  <c r="P903" i="1"/>
  <c r="O903" i="1"/>
  <c r="P984" i="1"/>
  <c r="O984" i="1"/>
  <c r="O21" i="1"/>
  <c r="Q21" i="1" s="1"/>
  <c r="P25" i="1"/>
  <c r="Q25" i="1" s="1"/>
  <c r="P47" i="1"/>
  <c r="Q47" i="1" s="1"/>
  <c r="P54" i="1"/>
  <c r="Q54" i="1" s="1"/>
  <c r="P83" i="1"/>
  <c r="Q83" i="1" s="1"/>
  <c r="P87" i="1"/>
  <c r="Q87" i="1" s="1"/>
  <c r="P94" i="1"/>
  <c r="Q94" i="1" s="1"/>
  <c r="O116" i="1"/>
  <c r="Q116" i="1" s="1"/>
  <c r="O120" i="1"/>
  <c r="Q120" i="1" s="1"/>
  <c r="O140" i="1"/>
  <c r="Q140" i="1" s="1"/>
  <c r="P201" i="1"/>
  <c r="O201" i="1"/>
  <c r="O260" i="1"/>
  <c r="Q260" i="1" s="1"/>
  <c r="P292" i="1"/>
  <c r="O292" i="1"/>
  <c r="P319" i="1"/>
  <c r="O319" i="1"/>
  <c r="O353" i="1"/>
  <c r="Q353" i="1" s="1"/>
  <c r="O380" i="1"/>
  <c r="Q380" i="1" s="1"/>
  <c r="P422" i="1"/>
  <c r="O422" i="1"/>
  <c r="P439" i="1"/>
  <c r="Q439" i="1" s="1"/>
  <c r="P443" i="1"/>
  <c r="O443" i="1"/>
  <c r="P481" i="1"/>
  <c r="O481" i="1"/>
  <c r="O489" i="1"/>
  <c r="Q489" i="1" s="1"/>
  <c r="P516" i="1"/>
  <c r="O516" i="1"/>
  <c r="P588" i="1"/>
  <c r="O588" i="1"/>
  <c r="P668" i="1"/>
  <c r="O668" i="1"/>
  <c r="O702" i="1"/>
  <c r="P702" i="1"/>
  <c r="O811" i="1"/>
  <c r="Q811" i="1" s="1"/>
  <c r="O893" i="1"/>
  <c r="Q893" i="1" s="1"/>
  <c r="P938" i="1"/>
  <c r="O938" i="1"/>
  <c r="P943" i="1"/>
  <c r="O943" i="1"/>
  <c r="P947" i="1"/>
  <c r="O947" i="1"/>
  <c r="P207" i="1"/>
  <c r="O207" i="1"/>
  <c r="P271" i="1"/>
  <c r="O271" i="1"/>
  <c r="P335" i="1"/>
  <c r="O335" i="1"/>
  <c r="P499" i="1"/>
  <c r="O499" i="1"/>
  <c r="P536" i="1"/>
  <c r="O536" i="1"/>
  <c r="P644" i="1"/>
  <c r="O644" i="1"/>
  <c r="P659" i="1"/>
  <c r="O659" i="1"/>
  <c r="P711" i="1"/>
  <c r="O711" i="1"/>
  <c r="P781" i="1"/>
  <c r="O781" i="1"/>
  <c r="P842" i="1"/>
  <c r="O842" i="1"/>
  <c r="P886" i="1"/>
  <c r="O886" i="1"/>
  <c r="P890" i="1"/>
  <c r="O890" i="1"/>
  <c r="P990" i="1"/>
  <c r="O990" i="1"/>
  <c r="P183" i="1"/>
  <c r="O183" i="1"/>
  <c r="P247" i="1"/>
  <c r="O247" i="1"/>
  <c r="P311" i="1"/>
  <c r="O311" i="1"/>
  <c r="P375" i="1"/>
  <c r="O375" i="1"/>
  <c r="O428" i="1"/>
  <c r="Q428" i="1" s="1"/>
  <c r="P431" i="1"/>
  <c r="Q431" i="1" s="1"/>
  <c r="O437" i="1"/>
  <c r="Q437" i="1" s="1"/>
  <c r="O460" i="1"/>
  <c r="Q460" i="1" s="1"/>
  <c r="P463" i="1"/>
  <c r="Q463" i="1" s="1"/>
  <c r="O469" i="1"/>
  <c r="Q469" i="1" s="1"/>
  <c r="O496" i="1"/>
  <c r="Q496" i="1" s="1"/>
  <c r="O526" i="1"/>
  <c r="Q526" i="1" s="1"/>
  <c r="P566" i="1"/>
  <c r="O566" i="1"/>
  <c r="O641" i="1"/>
  <c r="Q641" i="1" s="1"/>
  <c r="P684" i="1"/>
  <c r="O684" i="1"/>
  <c r="P703" i="1"/>
  <c r="O703" i="1"/>
  <c r="P707" i="1"/>
  <c r="O707" i="1"/>
  <c r="P755" i="1"/>
  <c r="O755" i="1"/>
  <c r="O774" i="1"/>
  <c r="P774" i="1"/>
  <c r="O810" i="1"/>
  <c r="Q810" i="1" s="1"/>
  <c r="O813" i="1"/>
  <c r="Q813" i="1" s="1"/>
  <c r="P822" i="1"/>
  <c r="O822" i="1"/>
  <c r="O826" i="1"/>
  <c r="Q826" i="1" s="1"/>
  <c r="O839" i="1"/>
  <c r="Q839" i="1" s="1"/>
  <c r="O847" i="1"/>
  <c r="Q847" i="1" s="1"/>
  <c r="O850" i="1"/>
  <c r="Q850" i="1" s="1"/>
  <c r="P952" i="1"/>
  <c r="O952" i="1"/>
  <c r="P973" i="1"/>
  <c r="O973" i="1"/>
  <c r="P991" i="1"/>
  <c r="O991" i="1"/>
  <c r="P159" i="1"/>
  <c r="O159" i="1"/>
  <c r="O180" i="1"/>
  <c r="Q180" i="1" s="1"/>
  <c r="P223" i="1"/>
  <c r="O223" i="1"/>
  <c r="O244" i="1"/>
  <c r="Q244" i="1" s="1"/>
  <c r="P287" i="1"/>
  <c r="O287" i="1"/>
  <c r="O308" i="1"/>
  <c r="Q308" i="1" s="1"/>
  <c r="P351" i="1"/>
  <c r="O351" i="1"/>
  <c r="O372" i="1"/>
  <c r="Q372" i="1" s="1"/>
  <c r="P511" i="1"/>
  <c r="O511" i="1"/>
  <c r="P543" i="1"/>
  <c r="O543" i="1"/>
  <c r="P559" i="1"/>
  <c r="O559" i="1"/>
  <c r="P580" i="1"/>
  <c r="O580" i="1"/>
  <c r="P595" i="1"/>
  <c r="O595" i="1"/>
  <c r="P652" i="1"/>
  <c r="O652" i="1"/>
  <c r="P656" i="1"/>
  <c r="O656" i="1"/>
  <c r="P692" i="1"/>
  <c r="O692" i="1"/>
  <c r="O726" i="1"/>
  <c r="P726" i="1"/>
  <c r="O766" i="1"/>
  <c r="P766" i="1"/>
  <c r="P854" i="1"/>
  <c r="O854" i="1"/>
  <c r="P872" i="1"/>
  <c r="O872" i="1"/>
  <c r="P909" i="1"/>
  <c r="O909" i="1"/>
  <c r="P914" i="1"/>
  <c r="O914" i="1"/>
  <c r="P487" i="1"/>
  <c r="O487" i="1"/>
  <c r="P551" i="1"/>
  <c r="O551" i="1"/>
  <c r="P612" i="1"/>
  <c r="O612" i="1"/>
  <c r="P676" i="1"/>
  <c r="O676" i="1"/>
  <c r="P735" i="1"/>
  <c r="O735" i="1"/>
  <c r="P798" i="1"/>
  <c r="O798" i="1"/>
  <c r="P851" i="1"/>
  <c r="O851" i="1"/>
  <c r="P878" i="1"/>
  <c r="O878" i="1"/>
  <c r="P966" i="1"/>
  <c r="O966" i="1"/>
  <c r="P527" i="1"/>
  <c r="O527" i="1"/>
  <c r="P636" i="1"/>
  <c r="O636" i="1"/>
  <c r="P700" i="1"/>
  <c r="O700" i="1"/>
  <c r="P767" i="1"/>
  <c r="O767" i="1"/>
  <c r="P824" i="1"/>
  <c r="O824" i="1"/>
  <c r="P879" i="1"/>
  <c r="O879" i="1"/>
  <c r="P918" i="1"/>
  <c r="O918" i="1"/>
  <c r="P950" i="1"/>
  <c r="O950" i="1"/>
  <c r="P970" i="1"/>
  <c r="O970" i="1"/>
  <c r="P1037" i="1"/>
  <c r="O1037" i="1"/>
  <c r="P503" i="1"/>
  <c r="O503" i="1"/>
  <c r="P567" i="1"/>
  <c r="O567" i="1"/>
  <c r="P596" i="1"/>
  <c r="O596" i="1"/>
  <c r="P660" i="1"/>
  <c r="O660" i="1"/>
  <c r="P732" i="1"/>
  <c r="O732" i="1"/>
  <c r="P862" i="1"/>
  <c r="O862" i="1"/>
  <c r="P915" i="1"/>
  <c r="O915" i="1"/>
  <c r="P942" i="1"/>
  <c r="O942" i="1"/>
  <c r="P1030" i="1"/>
  <c r="O1030" i="1"/>
  <c r="P830" i="1"/>
  <c r="O830" i="1"/>
  <c r="P894" i="1"/>
  <c r="O894" i="1"/>
  <c r="P958" i="1"/>
  <c r="O958" i="1"/>
  <c r="P1022" i="1"/>
  <c r="O1022" i="1"/>
  <c r="O583" i="1"/>
  <c r="Q583" i="1" s="1"/>
  <c r="O591" i="1"/>
  <c r="Q591" i="1" s="1"/>
  <c r="O599" i="1"/>
  <c r="Q599" i="1" s="1"/>
  <c r="O607" i="1"/>
  <c r="Q607" i="1" s="1"/>
  <c r="O615" i="1"/>
  <c r="Q615" i="1" s="1"/>
  <c r="O623" i="1"/>
  <c r="Q623" i="1" s="1"/>
  <c r="O631" i="1"/>
  <c r="Q631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6" i="1"/>
  <c r="Q706" i="1" s="1"/>
  <c r="O709" i="1"/>
  <c r="Q709" i="1" s="1"/>
  <c r="O712" i="1"/>
  <c r="Q712" i="1" s="1"/>
  <c r="O738" i="1"/>
  <c r="Q738" i="1" s="1"/>
  <c r="O741" i="1"/>
  <c r="Q741" i="1" s="1"/>
  <c r="O744" i="1"/>
  <c r="Q744" i="1" s="1"/>
  <c r="O770" i="1"/>
  <c r="Q770" i="1" s="1"/>
  <c r="O773" i="1"/>
  <c r="Q773" i="1" s="1"/>
  <c r="O776" i="1"/>
  <c r="Q776" i="1" s="1"/>
  <c r="O791" i="1"/>
  <c r="Q791" i="1" s="1"/>
  <c r="O800" i="1"/>
  <c r="Q800" i="1" s="1"/>
  <c r="P806" i="1"/>
  <c r="O806" i="1"/>
  <c r="O818" i="1"/>
  <c r="Q818" i="1" s="1"/>
  <c r="O821" i="1"/>
  <c r="Q821" i="1" s="1"/>
  <c r="O827" i="1"/>
  <c r="Q827" i="1" s="1"/>
  <c r="O855" i="1"/>
  <c r="Q855" i="1" s="1"/>
  <c r="O864" i="1"/>
  <c r="Q864" i="1" s="1"/>
  <c r="P870" i="1"/>
  <c r="O870" i="1"/>
  <c r="O882" i="1"/>
  <c r="Q882" i="1" s="1"/>
  <c r="O885" i="1"/>
  <c r="Q885" i="1" s="1"/>
  <c r="O891" i="1"/>
  <c r="Q891" i="1" s="1"/>
  <c r="O919" i="1"/>
  <c r="Q919" i="1" s="1"/>
  <c r="O928" i="1"/>
  <c r="Q928" i="1" s="1"/>
  <c r="P934" i="1"/>
  <c r="O934" i="1"/>
  <c r="O946" i="1"/>
  <c r="Q946" i="1" s="1"/>
  <c r="O949" i="1"/>
  <c r="Q949" i="1" s="1"/>
  <c r="O955" i="1"/>
  <c r="Q955" i="1" s="1"/>
  <c r="O983" i="1"/>
  <c r="Q983" i="1" s="1"/>
  <c r="O992" i="1"/>
  <c r="Q992" i="1" s="1"/>
  <c r="P998" i="1"/>
  <c r="O998" i="1"/>
  <c r="O1010" i="1"/>
  <c r="Q1010" i="1" s="1"/>
  <c r="O1013" i="1"/>
  <c r="Q1013" i="1" s="1"/>
  <c r="O1019" i="1"/>
  <c r="Q1019" i="1" s="1"/>
  <c r="P846" i="1"/>
  <c r="O846" i="1"/>
  <c r="P910" i="1"/>
  <c r="O910" i="1"/>
  <c r="P974" i="1"/>
  <c r="O974" i="1"/>
  <c r="P1038" i="1"/>
  <c r="O1038" i="1"/>
  <c r="O2" i="1"/>
  <c r="Q2" i="1" s="1"/>
  <c r="Q64" i="7" l="1"/>
  <c r="Q96" i="7"/>
  <c r="Q60" i="7"/>
  <c r="Q110" i="7"/>
  <c r="Q85" i="7"/>
  <c r="Q94" i="7"/>
  <c r="Q81" i="7"/>
  <c r="Q69" i="7"/>
  <c r="Q91" i="7"/>
  <c r="Q72" i="7"/>
  <c r="Q133" i="7"/>
  <c r="Q142" i="7"/>
  <c r="Q166" i="7"/>
  <c r="Q192" i="7"/>
  <c r="Q174" i="7"/>
  <c r="Q141" i="7"/>
  <c r="Q170" i="7"/>
  <c r="Q155" i="7"/>
  <c r="Q152" i="7"/>
  <c r="Q178" i="7"/>
  <c r="Q158" i="7"/>
  <c r="Q187" i="7"/>
  <c r="Q112" i="7"/>
  <c r="Q140" i="7"/>
  <c r="Q177" i="7"/>
  <c r="Q146" i="7"/>
  <c r="Q185" i="7"/>
  <c r="Q182" i="7"/>
  <c r="Q180" i="7"/>
  <c r="Q188" i="7"/>
  <c r="Q138" i="7"/>
  <c r="Q164" i="7"/>
  <c r="Q144" i="7"/>
  <c r="Q173" i="7"/>
  <c r="Q121" i="7"/>
  <c r="Q179" i="7"/>
  <c r="Q134" i="7"/>
  <c r="Q160" i="7"/>
  <c r="Q143" i="7"/>
  <c r="Q161" i="7"/>
  <c r="Q139" i="7"/>
  <c r="Q165" i="7"/>
  <c r="Q191" i="7"/>
  <c r="Q183" i="7"/>
  <c r="Q184" i="7"/>
  <c r="Q167" i="7"/>
  <c r="Q175" i="7"/>
  <c r="Q131" i="7"/>
  <c r="Q108" i="7"/>
  <c r="Q151" i="7"/>
  <c r="Q149" i="7"/>
  <c r="Q171" i="7"/>
  <c r="Q148" i="7"/>
  <c r="Q189" i="7"/>
  <c r="Q193" i="7"/>
  <c r="Q150" i="7"/>
  <c r="Q130" i="7"/>
  <c r="Q157" i="7"/>
  <c r="Q168" i="7"/>
  <c r="Q137" i="7"/>
  <c r="Q190" i="7"/>
  <c r="Q147" i="7"/>
  <c r="Q136" i="7"/>
  <c r="Q195" i="7"/>
  <c r="Q154" i="7"/>
  <c r="Q129" i="7"/>
  <c r="Q162" i="7"/>
  <c r="Q135" i="7"/>
  <c r="Q186" i="7"/>
  <c r="Q181" i="7"/>
  <c r="Q194" i="7"/>
  <c r="Q163" i="7"/>
  <c r="Q132" i="7"/>
  <c r="Q169" i="7"/>
  <c r="Q156" i="7"/>
  <c r="Q118" i="7"/>
  <c r="Q24" i="3"/>
  <c r="Q28" i="3"/>
  <c r="Q29" i="3"/>
  <c r="Q16" i="3"/>
  <c r="Q19" i="3"/>
  <c r="Q27" i="3"/>
  <c r="Q21" i="3"/>
  <c r="Q23" i="3"/>
  <c r="Q30" i="3"/>
  <c r="Q17" i="3"/>
  <c r="Q18" i="3"/>
  <c r="Q26" i="3"/>
  <c r="Q25" i="3"/>
  <c r="Q20" i="3"/>
  <c r="Q15" i="3"/>
  <c r="Q14" i="7"/>
  <c r="Q53" i="7"/>
  <c r="Q145" i="7"/>
  <c r="Q176" i="7"/>
  <c r="Q159" i="7"/>
  <c r="Q172" i="7"/>
  <c r="Q122" i="7"/>
  <c r="Q106" i="7"/>
  <c r="Q124" i="7"/>
  <c r="Q114" i="7"/>
  <c r="Q111" i="7"/>
  <c r="Q115" i="7"/>
  <c r="Q90" i="7"/>
  <c r="Q50" i="7"/>
  <c r="Q35" i="7"/>
  <c r="Q38" i="7"/>
  <c r="Q89" i="7"/>
  <c r="Q28" i="7"/>
  <c r="Q19" i="7"/>
  <c r="Q29" i="8"/>
  <c r="Q40" i="8"/>
  <c r="Q42" i="8"/>
  <c r="Q134" i="8"/>
  <c r="Q140" i="8"/>
  <c r="Q38" i="8"/>
  <c r="Q135" i="8"/>
  <c r="Q132" i="8"/>
  <c r="Q152" i="8"/>
  <c r="Q39" i="8"/>
  <c r="Q147" i="8"/>
  <c r="Q145" i="8"/>
  <c r="Q149" i="8"/>
  <c r="Q30" i="8"/>
  <c r="Q136" i="8"/>
  <c r="Q133" i="8"/>
  <c r="Q138" i="8"/>
  <c r="Q33" i="8"/>
  <c r="Q150" i="8"/>
  <c r="Q156" i="8"/>
  <c r="Q137" i="8"/>
  <c r="Q35" i="8"/>
  <c r="Q143" i="8"/>
  <c r="Q144" i="8"/>
  <c r="Q34" i="8"/>
  <c r="Q36" i="8"/>
  <c r="Q142" i="8"/>
  <c r="Q154" i="8"/>
  <c r="Q32" i="8"/>
  <c r="Q37" i="8"/>
  <c r="Q130" i="8"/>
  <c r="Q151" i="8"/>
  <c r="Q160" i="8"/>
  <c r="Q155" i="8"/>
  <c r="Q24" i="7"/>
  <c r="Q47" i="7"/>
  <c r="Q97" i="7"/>
  <c r="Q75" i="7"/>
  <c r="Q78" i="7"/>
  <c r="Q41" i="7"/>
  <c r="Q23" i="7"/>
  <c r="Q67" i="7"/>
  <c r="Q76" i="7"/>
  <c r="Q80" i="7"/>
  <c r="Q58" i="7"/>
  <c r="Q66" i="7"/>
  <c r="Q87" i="7"/>
  <c r="Q105" i="7"/>
  <c r="Q17" i="7"/>
  <c r="Q11" i="7"/>
  <c r="Q48" i="7"/>
  <c r="Q40" i="7"/>
  <c r="Q61" i="7"/>
  <c r="Q39" i="7"/>
  <c r="Q54" i="7"/>
  <c r="Q70" i="7"/>
  <c r="Q18" i="7"/>
  <c r="Q98" i="7"/>
  <c r="Q99" i="7"/>
  <c r="Q44" i="7"/>
  <c r="Q92" i="7"/>
  <c r="Q42" i="7"/>
  <c r="Q51" i="7"/>
  <c r="Q120" i="7"/>
  <c r="Q109" i="7"/>
  <c r="Q21" i="7"/>
  <c r="Q86" i="7"/>
  <c r="Q82" i="7"/>
  <c r="Q79" i="7"/>
  <c r="Q73" i="7"/>
  <c r="Q88" i="7"/>
  <c r="Q34" i="7"/>
  <c r="Q27" i="7"/>
  <c r="Q29" i="7"/>
  <c r="Q74" i="7"/>
  <c r="Q63" i="7"/>
  <c r="Q59" i="7"/>
  <c r="Q56" i="7"/>
  <c r="Q71" i="7"/>
  <c r="Q68" i="7"/>
  <c r="Q15" i="7"/>
  <c r="Q16" i="7"/>
  <c r="Q117" i="7"/>
  <c r="Q62" i="7"/>
  <c r="Q46" i="7"/>
  <c r="Q93" i="7"/>
  <c r="Q37" i="7"/>
  <c r="Q52" i="7"/>
  <c r="Q49" i="7"/>
  <c r="Q26" i="7"/>
  <c r="Q12" i="7"/>
  <c r="Q113" i="7"/>
  <c r="Q55" i="7"/>
  <c r="Q22" i="7"/>
  <c r="Q25" i="7"/>
  <c r="Q10" i="7"/>
  <c r="Q100" i="7"/>
  <c r="Q43" i="7"/>
  <c r="Q57" i="7"/>
  <c r="Q77" i="7"/>
  <c r="Q13" i="7"/>
  <c r="Q83" i="7"/>
  <c r="Q95" i="7"/>
  <c r="Q45" i="7"/>
  <c r="Q36" i="7"/>
  <c r="Q65" i="7"/>
  <c r="Q107" i="7"/>
  <c r="Q123" i="7"/>
  <c r="Q72" i="3"/>
  <c r="Q64" i="3"/>
  <c r="Q63" i="3"/>
  <c r="Q15" i="8"/>
  <c r="Q24" i="8"/>
  <c r="Q22" i="8"/>
  <c r="Q21" i="8"/>
  <c r="Q20" i="8"/>
  <c r="Q19" i="8"/>
  <c r="Q14" i="8"/>
  <c r="Q13" i="8"/>
  <c r="Q12" i="8"/>
  <c r="Q23" i="8"/>
  <c r="Q11" i="8"/>
  <c r="Q16" i="8"/>
  <c r="Q18" i="8"/>
  <c r="Q62" i="3"/>
  <c r="Q73" i="3"/>
  <c r="Q75" i="3"/>
  <c r="Q65" i="3"/>
  <c r="Q74" i="3"/>
  <c r="Q61" i="3"/>
  <c r="Q71" i="3"/>
  <c r="Q70" i="3"/>
  <c r="Q69" i="3"/>
  <c r="Q68" i="3"/>
  <c r="Q67" i="3"/>
  <c r="Q66" i="3"/>
  <c r="Q634" i="1"/>
  <c r="Q674" i="1"/>
  <c r="Q33" i="1"/>
  <c r="Q979" i="1"/>
  <c r="Q432" i="1"/>
  <c r="Q44" i="1"/>
  <c r="Q627" i="1"/>
  <c r="Q102" i="1"/>
  <c r="Q805" i="1"/>
  <c r="Q486" i="1"/>
  <c r="Q139" i="1"/>
  <c r="Q46" i="1"/>
  <c r="Q205" i="1"/>
  <c r="Q226" i="1"/>
  <c r="Q340" i="1"/>
  <c r="Q841" i="1"/>
  <c r="Q286" i="1"/>
  <c r="Q95" i="1"/>
  <c r="Q555" i="1"/>
  <c r="Q550" i="1"/>
  <c r="Q156" i="1"/>
  <c r="Q112" i="1"/>
  <c r="Q427" i="1"/>
  <c r="Q957" i="1"/>
  <c r="Q124" i="1"/>
  <c r="Q971" i="1"/>
  <c r="Q506" i="1"/>
  <c r="Q939" i="1"/>
  <c r="Q654" i="1"/>
  <c r="Q825" i="1"/>
  <c r="Q688" i="1"/>
  <c r="Q922" i="1"/>
  <c r="Q157" i="1"/>
  <c r="Q691" i="1"/>
  <c r="Q334" i="1"/>
  <c r="Q874" i="1"/>
  <c r="Q835" i="1"/>
  <c r="Q164" i="1"/>
  <c r="Q146" i="1"/>
  <c r="Q828" i="1"/>
  <c r="Q517" i="1"/>
  <c r="Q408" i="1"/>
  <c r="Q300" i="1"/>
  <c r="Q997" i="1"/>
  <c r="Q535" i="1"/>
  <c r="Q601" i="1"/>
  <c r="Q719" i="1"/>
  <c r="Q900" i="1"/>
  <c r="Q729" i="1"/>
  <c r="Q633" i="1"/>
  <c r="Q204" i="1"/>
  <c r="Q68" i="1"/>
  <c r="Q249" i="1"/>
  <c r="Q1034" i="1"/>
  <c r="Q389" i="1"/>
  <c r="Q806" i="1"/>
  <c r="Q720" i="1"/>
  <c r="Q303" i="1"/>
  <c r="Q75" i="1"/>
  <c r="Q457" i="1"/>
  <c r="Q343" i="1"/>
  <c r="Q208" i="1"/>
  <c r="Q1036" i="1"/>
  <c r="Q76" i="1"/>
  <c r="Q62" i="1"/>
  <c r="Q501" i="1"/>
  <c r="Q133" i="1"/>
  <c r="Q621" i="1"/>
  <c r="Q349" i="1"/>
  <c r="Q274" i="1"/>
  <c r="Q195" i="1"/>
  <c r="Q1035" i="1"/>
  <c r="Q337" i="1"/>
  <c r="Q768" i="1"/>
  <c r="Q314" i="1"/>
  <c r="Q658" i="1"/>
  <c r="Q32" i="1"/>
  <c r="Q894" i="1"/>
  <c r="Q915" i="1"/>
  <c r="Q596" i="1"/>
  <c r="Q970" i="1"/>
  <c r="Q824" i="1"/>
  <c r="Q527" i="1"/>
  <c r="Q798" i="1"/>
  <c r="Q551" i="1"/>
  <c r="Q201" i="1"/>
  <c r="Q829" i="1"/>
  <c r="Q519" i="1"/>
  <c r="Q1007" i="1"/>
  <c r="Q545" i="1"/>
  <c r="Q219" i="1"/>
  <c r="Q945" i="1"/>
  <c r="Q856" i="1"/>
  <c r="Q302" i="1"/>
  <c r="Q843" i="1"/>
  <c r="Q107" i="1"/>
  <c r="Q415" i="1"/>
  <c r="Q884" i="1"/>
  <c r="Q344" i="1"/>
  <c r="Q71" i="1"/>
  <c r="Q905" i="1"/>
  <c r="Q48" i="1"/>
  <c r="Q1005" i="1"/>
  <c r="Q326" i="1"/>
  <c r="Q998" i="1"/>
  <c r="Q247" i="1"/>
  <c r="Q886" i="1"/>
  <c r="Q659" i="1"/>
  <c r="Q335" i="1"/>
  <c r="Q943" i="1"/>
  <c r="Q668" i="1"/>
  <c r="Q319" i="1"/>
  <c r="Q787" i="1"/>
  <c r="Q532" i="1"/>
  <c r="Q347" i="1"/>
  <c r="Q96" i="1"/>
  <c r="Q961" i="1"/>
  <c r="Q1023" i="1"/>
  <c r="Q832" i="1"/>
  <c r="Q352" i="1"/>
  <c r="Q278" i="1"/>
  <c r="Q462" i="1"/>
  <c r="Q534" i="1"/>
  <c r="Q565" i="1"/>
  <c r="Q910" i="1"/>
  <c r="Q1022" i="1"/>
  <c r="Q1030" i="1"/>
  <c r="Q732" i="1"/>
  <c r="Q503" i="1"/>
  <c r="Q918" i="1"/>
  <c r="Q700" i="1"/>
  <c r="Q878" i="1"/>
  <c r="Q676" i="1"/>
  <c r="Q914" i="1"/>
  <c r="Q652" i="1"/>
  <c r="Q543" i="1"/>
  <c r="Q287" i="1"/>
  <c r="Q991" i="1"/>
  <c r="Q443" i="1"/>
  <c r="Q984" i="1"/>
  <c r="Q592" i="1"/>
  <c r="Q492" i="1"/>
  <c r="Q329" i="1"/>
  <c r="Q649" i="1"/>
  <c r="Q449" i="1"/>
  <c r="Q212" i="1"/>
  <c r="Q498" i="1"/>
  <c r="Q619" i="1"/>
  <c r="Q400" i="1"/>
  <c r="Q72" i="1"/>
  <c r="Q681" i="1"/>
  <c r="Q421" i="1"/>
  <c r="Q906" i="1"/>
  <c r="Q123" i="1"/>
  <c r="Q764" i="1"/>
  <c r="Q502" i="1"/>
  <c r="Q199" i="1"/>
  <c r="Q358" i="1"/>
  <c r="Q838" i="1"/>
  <c r="Q404" i="1"/>
  <c r="Q367" i="1"/>
  <c r="Q129" i="1"/>
  <c r="Q964" i="1"/>
  <c r="Q642" i="1"/>
  <c r="Q521" i="1"/>
  <c r="Q325" i="1"/>
  <c r="Q290" i="1"/>
  <c r="Q574" i="1"/>
  <c r="Q152" i="1"/>
  <c r="Q294" i="1"/>
  <c r="Q675" i="1"/>
  <c r="Q169" i="1"/>
  <c r="Q338" i="1"/>
  <c r="Q858" i="1"/>
  <c r="Q227" i="1"/>
  <c r="Q572" i="1"/>
  <c r="Q215" i="1"/>
  <c r="Q1014" i="1"/>
  <c r="Q388" i="1"/>
  <c r="Q384" i="1"/>
  <c r="Q611" i="1"/>
  <c r="Q306" i="1"/>
  <c r="Q809" i="1"/>
  <c r="Q144" i="1"/>
  <c r="Q1009" i="1"/>
  <c r="Q232" i="1"/>
  <c r="Q796" i="1"/>
  <c r="Q111" i="1"/>
  <c r="Q702" i="1"/>
  <c r="Q742" i="1"/>
  <c r="Q407" i="1"/>
  <c r="Q173" i="1"/>
  <c r="Q846" i="1"/>
  <c r="Q958" i="1"/>
  <c r="Q942" i="1"/>
  <c r="Q660" i="1"/>
  <c r="Q1037" i="1"/>
  <c r="Q879" i="1"/>
  <c r="Q636" i="1"/>
  <c r="Q851" i="1"/>
  <c r="Q612" i="1"/>
  <c r="Q909" i="1"/>
  <c r="Q595" i="1"/>
  <c r="Q511" i="1"/>
  <c r="Q973" i="1"/>
  <c r="Q822" i="1"/>
  <c r="Q707" i="1"/>
  <c r="Q903" i="1"/>
  <c r="Q563" i="1"/>
  <c r="Q451" i="1"/>
  <c r="Q295" i="1"/>
  <c r="Q819" i="1"/>
  <c r="Q628" i="1"/>
  <c r="Q446" i="1"/>
  <c r="Q359" i="1"/>
  <c r="Q256" i="1"/>
  <c r="Q982" i="1"/>
  <c r="Q283" i="1"/>
  <c r="Q175" i="1"/>
  <c r="Q780" i="1"/>
  <c r="Q99" i="1"/>
  <c r="Q49" i="1"/>
  <c r="Q155" i="1"/>
  <c r="Q913" i="1"/>
  <c r="Q136" i="1"/>
  <c r="Q148" i="1"/>
  <c r="Q908" i="1"/>
  <c r="Q494" i="1"/>
  <c r="Q933" i="1"/>
  <c r="Q533" i="1"/>
  <c r="Q282" i="1"/>
  <c r="Q1012" i="1"/>
  <c r="Q310" i="1"/>
  <c r="Q978" i="1"/>
  <c r="Q868" i="1"/>
  <c r="Q438" i="1"/>
  <c r="Q823" i="1"/>
  <c r="Q161" i="1"/>
  <c r="Q413" i="1"/>
  <c r="Q963" i="1"/>
  <c r="Q298" i="1"/>
  <c r="Q708" i="1"/>
  <c r="Q101" i="1"/>
  <c r="Q640" i="1"/>
  <c r="Q223" i="1"/>
  <c r="Q375" i="1"/>
  <c r="Q990" i="1"/>
  <c r="Q781" i="1"/>
  <c r="Q536" i="1"/>
  <c r="Q207" i="1"/>
  <c r="Q516" i="1"/>
  <c r="Q422" i="1"/>
  <c r="Q746" i="1"/>
  <c r="Q598" i="1"/>
  <c r="Q478" i="1"/>
  <c r="Q222" i="1"/>
  <c r="Q105" i="1"/>
  <c r="Q845" i="1"/>
  <c r="Q419" i="1"/>
  <c r="Q994" i="1"/>
  <c r="Q547" i="1"/>
  <c r="Q458" i="1"/>
  <c r="Q880" i="1"/>
  <c r="Q570" i="1"/>
  <c r="Q138" i="1"/>
  <c r="Q236" i="1"/>
  <c r="Q699" i="1"/>
  <c r="Q280" i="1"/>
  <c r="Q453" i="1"/>
  <c r="Q1027" i="1"/>
  <c r="Q561" i="1"/>
  <c r="Q89" i="1"/>
  <c r="Q597" i="1"/>
  <c r="Q264" i="1"/>
  <c r="Q23" i="1"/>
  <c r="Q110" i="1"/>
  <c r="Q757" i="1"/>
  <c r="Q333" i="1"/>
  <c r="Q442" i="1"/>
  <c r="Q638" i="1"/>
  <c r="Q248" i="1"/>
  <c r="Q58" i="1"/>
  <c r="Q143" i="1"/>
  <c r="Q229" i="1"/>
  <c r="Q581" i="1"/>
  <c r="Q750" i="1"/>
  <c r="Q571" i="1"/>
  <c r="Q782" i="1"/>
  <c r="Q19" i="1"/>
  <c r="Q171" i="1"/>
  <c r="Q14" i="1"/>
  <c r="Q495" i="1"/>
  <c r="Q228" i="1"/>
  <c r="Q391" i="1"/>
  <c r="Q772" i="1"/>
  <c r="Q414" i="1"/>
  <c r="Q297" i="1"/>
  <c r="Q860" i="1"/>
  <c r="Q556" i="1"/>
  <c r="Q26" i="1"/>
  <c r="Q470" i="1"/>
  <c r="Q386" i="1"/>
  <c r="Q459" i="1"/>
  <c r="Q974" i="1"/>
  <c r="Q934" i="1"/>
  <c r="Q830" i="1"/>
  <c r="Q862" i="1"/>
  <c r="Q567" i="1"/>
  <c r="Q950" i="1"/>
  <c r="Q767" i="1"/>
  <c r="Q966" i="1"/>
  <c r="Q735" i="1"/>
  <c r="Q487" i="1"/>
  <c r="Q854" i="1"/>
  <c r="Q656" i="1"/>
  <c r="Q559" i="1"/>
  <c r="Q159" i="1"/>
  <c r="Q684" i="1"/>
  <c r="Q481" i="1"/>
  <c r="Q748" i="1"/>
  <c r="Q604" i="1"/>
  <c r="Q508" i="1"/>
  <c r="Q356" i="1"/>
  <c r="Q158" i="1"/>
  <c r="Q888" i="1"/>
  <c r="Q728" i="1"/>
  <c r="Q417" i="1"/>
  <c r="Q814" i="1"/>
  <c r="Q475" i="1"/>
  <c r="Q255" i="1"/>
  <c r="Q440" i="1"/>
  <c r="Q327" i="1"/>
  <c r="Q56" i="1"/>
  <c r="Q917" i="1"/>
  <c r="Q142" i="1"/>
  <c r="Q960" i="1"/>
  <c r="Q686" i="1"/>
  <c r="Q857" i="1"/>
  <c r="Q537" i="1"/>
  <c r="Q646" i="1"/>
  <c r="Q733" i="1"/>
  <c r="Q608" i="1"/>
  <c r="Q466" i="1"/>
  <c r="Q683" i="1"/>
  <c r="Q670" i="1"/>
  <c r="Q397" i="1"/>
  <c r="Q689" i="1"/>
  <c r="Q848" i="1"/>
  <c r="Q447" i="1"/>
  <c r="Q474" i="1"/>
  <c r="Q473" i="1"/>
  <c r="Q715" i="1"/>
  <c r="Q81" i="1"/>
  <c r="Q37" i="1"/>
  <c r="Q368" i="1"/>
  <c r="Q774" i="1"/>
  <c r="Q755" i="1"/>
  <c r="Q911" i="1"/>
  <c r="Q472" i="1"/>
  <c r="Q30" i="1"/>
  <c r="Q1011" i="1"/>
  <c r="Q766" i="1"/>
  <c r="Q566" i="1"/>
  <c r="Q183" i="1"/>
  <c r="Q842" i="1"/>
  <c r="Q644" i="1"/>
  <c r="Q271" i="1"/>
  <c r="Q938" i="1"/>
  <c r="Q588" i="1"/>
  <c r="Q292" i="1"/>
  <c r="Q651" i="1"/>
  <c r="Q853" i="1"/>
  <c r="Q393" i="1"/>
  <c r="Q263" i="1"/>
  <c r="Q1016" i="1"/>
  <c r="Q792" i="1"/>
  <c r="Q454" i="1"/>
  <c r="Q231" i="1"/>
  <c r="Q126" i="1"/>
  <c r="Q191" i="1"/>
  <c r="Q1006" i="1"/>
  <c r="Q224" i="1"/>
  <c r="Q723" i="1"/>
  <c r="Q350" i="1"/>
  <c r="Q52" i="1"/>
  <c r="Q726" i="1"/>
  <c r="Q734" i="1"/>
  <c r="Q585" i="1"/>
  <c r="Q1038" i="1"/>
  <c r="Q872" i="1"/>
  <c r="Q692" i="1"/>
  <c r="Q580" i="1"/>
  <c r="Q952" i="1"/>
  <c r="Q703" i="1"/>
  <c r="Q383" i="1"/>
  <c r="Q239" i="1"/>
  <c r="Q941" i="1"/>
  <c r="Q902" i="1"/>
  <c r="Q758" i="1"/>
  <c r="Q483" i="1"/>
  <c r="Q192" i="1"/>
  <c r="Q790" i="1"/>
  <c r="Q510" i="1"/>
  <c r="Q307" i="1"/>
  <c r="Q870" i="1"/>
  <c r="Q351" i="1"/>
  <c r="Q311" i="1"/>
  <c r="Q890" i="1"/>
  <c r="Q711" i="1"/>
  <c r="Q499" i="1"/>
  <c r="Q947" i="1"/>
  <c r="Q815" i="1"/>
  <c r="Q425" i="1"/>
  <c r="Q926" i="1"/>
  <c r="Q620" i="1"/>
  <c r="Q279" i="1"/>
  <c r="Q622" i="1"/>
  <c r="Q331" i="1"/>
  <c r="Q85" i="1"/>
  <c r="Q411" i="1"/>
  <c r="Q188" i="1"/>
  <c r="Q863" i="1"/>
  <c r="Q265" i="1"/>
  <c r="Q167" i="1"/>
  <c r="Q575" i="1"/>
  <c r="P191" i="8" l="1"/>
  <c r="P193" i="8"/>
  <c r="P197" i="8"/>
  <c r="P198" i="8"/>
  <c r="P199" i="8"/>
  <c r="P192" i="8"/>
  <c r="P189" i="8"/>
  <c r="P185" i="8"/>
  <c r="P188" i="8"/>
  <c r="P190" i="8"/>
  <c r="P182" i="8"/>
  <c r="P187" i="8"/>
  <c r="P194" i="8"/>
  <c r="P180" i="8"/>
  <c r="P184" i="8"/>
  <c r="P177" i="8"/>
  <c r="P179" i="8"/>
  <c r="P183" i="8"/>
  <c r="P173" i="8"/>
  <c r="P181" i="8"/>
  <c r="P195" i="8"/>
  <c r="P175" i="8"/>
  <c r="P196" i="8"/>
  <c r="P178" i="8"/>
  <c r="P186" i="8"/>
  <c r="P172" i="8"/>
  <c r="P174" i="8"/>
  <c r="P176" i="8"/>
  <c r="P170" i="8"/>
  <c r="P171" i="8"/>
  <c r="P169" i="8"/>
  <c r="P168" i="8"/>
  <c r="O200" i="8"/>
  <c r="N200" i="8"/>
  <c r="T9" i="2"/>
  <c r="T8" i="2"/>
  <c r="U9" i="2"/>
  <c r="U8" i="2"/>
  <c r="P60" i="8"/>
  <c r="P59" i="8"/>
  <c r="P58" i="8"/>
  <c r="P56" i="8"/>
  <c r="P57" i="8"/>
  <c r="P54" i="8"/>
  <c r="P52" i="8"/>
  <c r="P53" i="8"/>
  <c r="P55" i="8"/>
  <c r="P51" i="8"/>
  <c r="P50" i="8"/>
  <c r="P48" i="8"/>
  <c r="P49" i="8"/>
  <c r="O61" i="8"/>
  <c r="N61" i="8"/>
  <c r="P54" i="3"/>
  <c r="P50" i="3"/>
  <c r="P53" i="3"/>
  <c r="P52" i="3"/>
  <c r="P49" i="3"/>
  <c r="P51" i="3"/>
  <c r="P47" i="3"/>
  <c r="P43" i="3"/>
  <c r="P48" i="3"/>
  <c r="P44" i="3"/>
  <c r="P46" i="3"/>
  <c r="P45" i="3"/>
  <c r="P42" i="3"/>
  <c r="P41" i="3"/>
  <c r="P40" i="3"/>
  <c r="O55" i="3"/>
  <c r="N55" i="3"/>
  <c r="R8" i="2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R9" i="2"/>
  <c r="S9" i="2"/>
  <c r="S8" i="2"/>
  <c r="V9" i="2"/>
  <c r="V8" i="2"/>
  <c r="P55" i="3" l="1"/>
  <c r="Q55" i="3" s="1"/>
  <c r="P200" i="8"/>
  <c r="Q200" i="8" s="1"/>
  <c r="P61" i="8"/>
  <c r="Q61" i="8" s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Q44" i="3" l="1"/>
  <c r="Q43" i="3"/>
  <c r="Q188" i="8"/>
  <c r="Q194" i="8"/>
  <c r="Q57" i="8"/>
  <c r="Q56" i="8"/>
  <c r="Q55" i="8"/>
  <c r="Q54" i="8"/>
  <c r="Q53" i="8"/>
  <c r="Q168" i="8"/>
  <c r="Q52" i="8"/>
  <c r="Q59" i="8"/>
  <c r="Q60" i="8"/>
  <c r="Q48" i="8"/>
  <c r="Q51" i="8"/>
  <c r="Q58" i="8"/>
  <c r="Q50" i="8"/>
  <c r="Q54" i="3"/>
  <c r="Q42" i="3"/>
  <c r="Q53" i="3"/>
  <c r="Q41" i="3"/>
  <c r="Q52" i="3"/>
  <c r="Q49" i="3"/>
  <c r="Q40" i="3"/>
  <c r="Q51" i="3"/>
  <c r="Q48" i="3"/>
  <c r="Q46" i="3"/>
  <c r="Q45" i="3"/>
  <c r="Q192" i="8"/>
  <c r="Q184" i="8"/>
  <c r="Q176" i="8"/>
  <c r="Q180" i="8"/>
  <c r="Q187" i="8"/>
  <c r="Q185" i="8"/>
  <c r="Q170" i="8"/>
  <c r="Q175" i="8"/>
  <c r="Q173" i="8"/>
  <c r="Q191" i="8"/>
  <c r="Q197" i="8"/>
  <c r="Q178" i="8"/>
  <c r="Q179" i="8"/>
  <c r="Q172" i="8"/>
  <c r="Q196" i="8"/>
  <c r="Q193" i="8"/>
  <c r="Q181" i="8"/>
  <c r="Q182" i="8"/>
  <c r="Q198" i="8"/>
  <c r="Q195" i="8"/>
  <c r="Q169" i="8"/>
  <c r="Q189" i="8"/>
  <c r="Q186" i="8"/>
  <c r="Q183" i="8"/>
  <c r="Q177" i="8"/>
  <c r="Q199" i="8"/>
  <c r="Q174" i="8"/>
  <c r="Q171" i="8"/>
  <c r="Q190" i="8"/>
  <c r="Q49" i="8"/>
  <c r="Q47" i="3"/>
  <c r="Q50" i="3"/>
  <c r="O19" i="2"/>
  <c r="O20" i="2"/>
  <c r="O16" i="2"/>
  <c r="O18" i="2"/>
  <c r="O17" i="2"/>
  <c r="U10" i="2"/>
  <c r="S10" i="2"/>
  <c r="P17" i="2"/>
  <c r="R10" i="2"/>
  <c r="P19" i="2"/>
  <c r="V10" i="2"/>
  <c r="T10" i="2"/>
  <c r="P16" i="2"/>
  <c r="P20" i="2"/>
  <c r="P18" i="2"/>
</calcChain>
</file>

<file path=xl/sharedStrings.xml><?xml version="1.0" encoding="utf-8"?>
<sst xmlns="http://schemas.openxmlformats.org/spreadsheetml/2006/main" count="15827" uniqueCount="507">
  <si>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</si>
  <si>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</si>
  <si>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</si>
  <si>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</si>
  <si>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</si>
  <si>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</si>
  <si>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</si>
  <si>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</si>
  <si>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</si>
  <si>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</si>
  <si>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</si>
  <si>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</si>
  <si>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</si>
  <si>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</si>
  <si>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</si>
  <si>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</si>
  <si>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</si>
  <si>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</si>
  <si>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</si>
  <si>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</si>
  <si>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</si>
  <si>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</si>
  <si>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</si>
  <si>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</si>
  <si>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</si>
  <si>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</si>
  <si>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</si>
  <si>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</si>
  <si>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</si>
  <si>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</si>
  <si>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</si>
  <si>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</si>
  <si>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</si>
  <si>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</si>
  <si>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</si>
  <si>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</si>
  <si>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</si>
  <si>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</si>
  <si>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</si>
  <si>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</si>
  <si>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</si>
  <si>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</si>
  <si>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</si>
  <si>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</si>
  <si>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</si>
  <si>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</si>
  <si>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</si>
  <si>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</si>
  <si>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</si>
  <si>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</si>
  <si>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</si>
  <si>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</si>
  <si>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</si>
  <si>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</si>
  <si>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</si>
  <si>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</si>
  <si>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</si>
  <si>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</si>
  <si>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</si>
  <si>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</si>
  <si>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</si>
  <si>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</si>
  <si>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</si>
  <si>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</si>
  <si>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</si>
  <si>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</si>
  <si>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</si>
  <si>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</si>
  <si>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</si>
  <si>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</si>
  <si>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</si>
  <si>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</si>
  <si>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</si>
  <si>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</si>
  <si>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</si>
  <si>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</si>
  <si>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</si>
  <si>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</si>
  <si>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</si>
  <si>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</si>
  <si>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</si>
  <si>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</si>
  <si>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</si>
  <si>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</si>
  <si>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</si>
  <si>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</si>
  <si>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</si>
  <si>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</si>
  <si>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</si>
  <si>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</si>
  <si>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</si>
  <si>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</si>
  <si>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</si>
  <si>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</si>
  <si>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</si>
  <si>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</si>
  <si>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</si>
  <si>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</si>
  <si>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</si>
  <si>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</si>
  <si>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</si>
  <si>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</si>
  <si>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</si>
  <si>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</si>
  <si>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</si>
  <si>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</si>
  <si>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</si>
  <si>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</si>
  <si>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</si>
  <si>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</si>
  <si>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</si>
  <si>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</si>
  <si>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</si>
  <si>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</si>
  <si>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</si>
  <si>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</si>
  <si>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</si>
  <si>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</si>
  <si>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</si>
  <si>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</si>
  <si>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</si>
  <si>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</si>
  <si>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</si>
  <si>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</si>
  <si>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</si>
  <si>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</si>
  <si>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</si>
  <si>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</si>
  <si>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</si>
  <si>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</si>
  <si>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</si>
  <si>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</si>
  <si>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</si>
  <si>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</si>
  <si>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</si>
  <si>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</si>
  <si>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</si>
  <si>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</si>
  <si>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</si>
  <si>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</si>
  <si>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</si>
  <si>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</si>
  <si>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</si>
  <si>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</si>
  <si>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</si>
  <si>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</si>
  <si>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</si>
  <si>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</si>
  <si>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</si>
  <si>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</si>
  <si>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</si>
  <si>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</si>
  <si>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</si>
  <si>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</si>
  <si>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</si>
  <si>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</si>
  <si>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</si>
  <si>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</si>
  <si>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</si>
  <si>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</si>
  <si>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</si>
  <si>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</si>
  <si>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</si>
  <si>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</si>
  <si>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</si>
  <si>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</si>
  <si>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</si>
  <si>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</si>
  <si>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</si>
  <si>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</si>
  <si>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</si>
  <si>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</si>
  <si>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</si>
  <si>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</si>
  <si>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</si>
  <si>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</si>
  <si>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</si>
  <si>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</si>
  <si>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</si>
  <si>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</si>
  <si>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</si>
  <si>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</si>
  <si>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</si>
  <si>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</si>
  <si>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</si>
  <si>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</si>
  <si>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</si>
  <si>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</si>
  <si>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</si>
  <si>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</si>
  <si>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</si>
  <si>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</si>
  <si>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</si>
  <si>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</si>
  <si>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</si>
  <si>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</si>
  <si>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</si>
  <si>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</si>
  <si>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</si>
  <si>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</si>
  <si>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</si>
  <si>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</si>
  <si>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</si>
  <si>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</si>
  <si>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</si>
  <si>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</si>
  <si>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</si>
  <si>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</si>
  <si>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</si>
  <si>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</si>
  <si>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</si>
  <si>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</si>
  <si>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</si>
  <si>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</si>
  <si>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</si>
  <si>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</si>
  <si>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</si>
  <si>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</si>
  <si>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</si>
  <si>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</si>
  <si>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</si>
  <si>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</si>
  <si>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</si>
  <si>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</si>
  <si>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</si>
  <si>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</si>
  <si>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</si>
  <si>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</si>
  <si>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</si>
  <si>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</si>
  <si>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</si>
  <si>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</si>
  <si>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</si>
  <si>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</si>
  <si>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</si>
  <si>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</si>
  <si>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</si>
  <si>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</si>
  <si>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</si>
  <si>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</si>
  <si>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</si>
  <si>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</si>
  <si>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</si>
  <si>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</si>
  <si>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</si>
  <si>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</si>
  <si>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</si>
  <si>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</si>
  <si>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</si>
  <si>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</si>
  <si>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</si>
  <si>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</si>
  <si>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</si>
  <si>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</si>
  <si>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</si>
  <si>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</si>
  <si>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</si>
  <si>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</si>
  <si>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</si>
  <si>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</si>
  <si>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</si>
  <si>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</si>
  <si>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</si>
  <si>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</si>
  <si>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</si>
  <si>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</si>
  <si>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</si>
  <si>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</si>
  <si>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</si>
  <si>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</si>
  <si>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</si>
  <si>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</si>
  <si>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</si>
  <si>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</si>
  <si>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</si>
  <si>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</si>
  <si>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</si>
  <si>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</si>
  <si>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</si>
  <si>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</si>
  <si>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</si>
  <si>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</si>
  <si>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</si>
  <si>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</si>
  <si>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</si>
  <si>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</si>
  <si>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</si>
  <si>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</si>
  <si>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</si>
  <si>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</si>
  <si>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</si>
  <si>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</si>
  <si>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</si>
  <si>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</si>
  <si>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</si>
  <si>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</si>
  <si>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</si>
  <si>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</si>
  <si>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</si>
  <si>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</si>
  <si>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</si>
  <si>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</si>
  <si>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</si>
  <si>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</si>
  <si>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</si>
  <si>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</si>
  <si>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</si>
  <si>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</si>
  <si>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</si>
  <si>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</si>
  <si>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</si>
  <si>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</si>
  <si>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</si>
  <si>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</si>
  <si>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</si>
  <si>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</si>
  <si>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</si>
  <si>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</si>
  <si>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</si>
  <si>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</si>
  <si>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</si>
  <si>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</si>
  <si>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</si>
  <si>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</si>
  <si>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</si>
  <si>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</si>
  <si>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</si>
  <si>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</si>
  <si>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</si>
  <si>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</si>
  <si>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</si>
  <si>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</si>
  <si>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</si>
  <si>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</si>
  <si>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</si>
  <si>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</si>
  <si>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</si>
  <si>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</si>
  <si>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</si>
  <si>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</si>
  <si>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</si>
  <si>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</si>
  <si>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</si>
  <si>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</si>
  <si>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</si>
  <si>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</si>
  <si>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</si>
  <si>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</si>
  <si>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</si>
  <si>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</si>
  <si>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</si>
  <si>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</si>
  <si>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</si>
  <si>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</si>
  <si>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</si>
  <si>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</si>
  <si>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</si>
  <si>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</si>
  <si>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</si>
  <si>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</si>
  <si>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</si>
  <si>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</si>
  <si>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</si>
  <si>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</si>
  <si>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</si>
  <si>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</si>
  <si>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</si>
  <si>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</si>
  <si>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</si>
  <si>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</si>
  <si>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</si>
  <si>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</si>
  <si>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</si>
  <si>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</si>
  <si>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</si>
  <si>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</si>
  <si>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</si>
  <si>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</si>
  <si>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</si>
  <si>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</si>
  <si>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</si>
  <si>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</si>
  <si>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</si>
  <si>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</si>
  <si>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</si>
  <si>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</si>
  <si>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</si>
  <si>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</si>
  <si>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</si>
  <si>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</si>
  <si>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</si>
  <si>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</si>
  <si>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</si>
  <si>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</si>
  <si>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</si>
  <si>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</si>
  <si>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</si>
  <si>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</si>
  <si>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</si>
  <si>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</si>
  <si>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</si>
  <si>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</si>
  <si>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</si>
  <si>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</si>
  <si>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</si>
  <si>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</si>
  <si>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</si>
  <si>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</si>
  <si>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</si>
  <si>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</si>
  <si>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</si>
  <si>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</si>
  <si>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</si>
  <si>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</si>
  <si>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</si>
  <si>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</si>
  <si>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</si>
  <si>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</si>
  <si>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</si>
  <si>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</si>
  <si>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</si>
  <si>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</si>
  <si>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</si>
  <si>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</si>
  <si>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</si>
  <si>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</si>
  <si>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</si>
  <si>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</si>
  <si>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</si>
  <si>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</si>
  <si>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</si>
  <si>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</si>
  <si>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</si>
  <si>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</si>
  <si>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</si>
  <si>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</si>
  <si>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</si>
  <si>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</si>
  <si>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</si>
  <si>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>Horas Voladas / Número de vuelos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</si>
  <si>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</si>
  <si>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</si>
  <si>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</si>
  <si>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</si>
  <si>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</si>
  <si>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</si>
  <si>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</si>
  <si>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</si>
  <si>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</si>
  <si>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</si>
  <si>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</si>
  <si>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</si>
  <si>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</si>
  <si>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</si>
  <si>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</si>
  <si>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</si>
  <si>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</si>
  <si>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</si>
  <si>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</si>
  <si>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ARAUCA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</si>
  <si>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</si>
  <si>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</si>
  <si>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</si>
  <si>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</si>
  <si>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</si>
  <si>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</si>
  <si>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</si>
  <si>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VILLANUEVA</t>
  </si>
  <si>
    <t>LÉRIDA</t>
  </si>
  <si>
    <t>CIÉNAGA</t>
  </si>
  <si>
    <t>OBANDO</t>
  </si>
  <si>
    <t>Antioquia</t>
  </si>
  <si>
    <t>Arauca</t>
  </si>
  <si>
    <t>Atlántico</t>
  </si>
  <si>
    <t>Bolívar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</si>
  <si>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</si>
  <si>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</si>
  <si>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</si>
  <si>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</si>
  <si>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</si>
  <si>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</si>
  <si>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</si>
  <si>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</si>
  <si>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</si>
  <si>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</si>
  <si>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</si>
  <si>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</si>
  <si>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</si>
  <si>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</si>
  <si>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</si>
  <si>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</si>
  <si>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</si>
  <si>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Hectáreas Fumigadas Km.</t>
  </si>
  <si>
    <t>CUADRO 1. BOLETÍN DE AVIACIÓN AGRICOLA -  Hectáreas Fumigadas - Número de Vuelos - Horas Voladas</t>
  </si>
  <si>
    <t>Hectáreas Fumigadas / Horas Voladas</t>
  </si>
  <si>
    <t>Hectáreas Fumigadas / Número de vuelos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</si>
  <si>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</si>
  <si>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</si>
  <si>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</si>
  <si>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</si>
  <si>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</si>
  <si>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</si>
  <si>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</si>
  <si>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</si>
  <si>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>Total Enero - Febrero</t>
  </si>
  <si>
    <t>Periodo del reporte: Enero a Febrero 2024</t>
  </si>
  <si>
    <t>Total
Enero -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</si>
</sst>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</numFmts>
  <fonts count="8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0"/>
      <color theme="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0023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theme="4" tint="0.79998168889431442"/>
      </patternFill>
    </fill>
    <fill>
      <patternFill patternType="solid">
        <fgColor theme="4" tint="-0.499984740745262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8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5" fillId="2" borderId="3" xfId="0" applyFont="1" applyFill="1" applyBorder="1" applyAlignment="1">
      <alignment vertical="center"/>
    </xf>
    <xf numFmtId="165" fontId="5" fillId="2" borderId="3" xfId="1" applyNumberFormat="1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65" fontId="6" fillId="0" borderId="3" xfId="0" applyNumberFormat="1" applyFont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0" fillId="0" borderId="0" xfId="0" applyAlignment="1">
      <alignment horizontal="left" wrapText="1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165" fontId="5" fillId="2" borderId="2" xfId="1" applyNumberFormat="1" applyFont="1" applyFill="1" applyBorder="1" applyAlignment="1">
      <alignment horizontal="center" vertical="center" wrapText="1"/>
    </xf>
    <xf numFmtId="43" fontId="0" fillId="0" borderId="0" xfId="1" applyFont="1"/>
    <xf numFmtId="166" fontId="0" fillId="0" borderId="0" xfId="1" applyNumberFormat="1" applyFont="1"/>
    <xf numFmtId="166" fontId="5" fillId="2" borderId="3" xfId="1" applyNumberFormat="1" applyFont="1" applyFill="1" applyBorder="1" applyAlignment="1">
      <alignment vertical="center"/>
    </xf>
    <xf numFmtId="3" fontId="0" fillId="4" borderId="0" xfId="0" applyNumberFormat="1" applyFill="1"/>
    <xf numFmtId="166" fontId="0" fillId="4" borderId="0" xfId="1" applyNumberFormat="1" applyFont="1" applyFill="1"/>
    <xf numFmtId="165" fontId="1" fillId="0" borderId="0" xfId="1" applyNumberFormat="1" applyFont="1"/>
    <xf numFmtId="165" fontId="0" fillId="4" borderId="0" xfId="1" applyNumberFormat="1" applyFont="1" applyFill="1"/>
    <xf numFmtId="43" fontId="0" fillId="4" borderId="0" xfId="1" applyNumberFormat="1" applyFont="1" applyFill="1"/>
    <xf numFmtId="0" fontId="1" fillId="0" borderId="0" xfId="0" applyFont="1" applyAlignment="1">
      <alignment horizontal="center"/>
    </xf>
    <xf numFmtId="43" fontId="5" fillId="2" borderId="3" xfId="1" applyNumberFormat="1" applyFont="1" applyFill="1" applyBorder="1" applyAlignment="1">
      <alignment vertical="center"/>
    </xf>
    <xf numFmtId="166" fontId="2" fillId="0" borderId="0" xfId="1" applyNumberFormat="1" applyFont="1" applyFill="1"/>
    <xf numFmtId="166" fontId="0" fillId="0" borderId="0" xfId="0" applyNumberFormat="1" applyFont="1" applyFill="1"/>
    <xf numFmtId="43" fontId="2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5" borderId="0" xfId="0" applyFill="1"/>
    <xf numFmtId="43" fontId="0" fillId="5" borderId="0" xfId="1" applyFont="1" applyFill="1" applyAlignment="1">
      <alignment horizontal="right"/>
    </xf>
    <xf numFmtId="165" fontId="0" fillId="5" borderId="0" xfId="1" applyNumberFormat="1" applyFont="1" applyFill="1"/>
    <xf numFmtId="165" fontId="5" fillId="2" borderId="2" xfId="1" applyNumberFormat="1" applyFont="1" applyFill="1" applyBorder="1" applyAlignment="1">
      <alignment horizontal="left" vertical="center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1" fillId="0" borderId="1" xfId="0" applyNumberFormat="1" applyFont="1" applyBorder="1"/>
    <xf numFmtId="0" fontId="5" fillId="2" borderId="10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5" fillId="2" borderId="2" xfId="2" applyNumberFormat="1" applyFont="1" applyFill="1" applyBorder="1" applyAlignment="1">
      <alignment horizontal="right" vertical="center" wrapText="1"/>
    </xf>
    <xf numFmtId="10" fontId="5" fillId="2" borderId="3" xfId="2" applyNumberFormat="1" applyFont="1" applyFill="1" applyBorder="1" applyAlignment="1">
      <alignment vertical="center"/>
    </xf>
    <xf numFmtId="0" fontId="7" fillId="6" borderId="11" xfId="0" applyFont="1" applyFill="1" applyBorder="1" applyAlignment="1">
      <alignment horizontal="left"/>
    </xf>
    <xf numFmtId="165" fontId="7" fillId="6" borderId="11" xfId="0" applyNumberFormat="1" applyFont="1" applyFill="1" applyBorder="1"/>
    <xf numFmtId="0" fontId="7" fillId="7" borderId="11" xfId="0" applyFont="1" applyFill="1" applyBorder="1" applyAlignment="1">
      <alignment horizontal="left"/>
    </xf>
    <xf numFmtId="165" fontId="7" fillId="7" borderId="11" xfId="0" applyNumberFormat="1" applyFont="1" applyFill="1" applyBorder="1"/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15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Vuelos-Horas-Hectareas'!$M$8:$M$9</c:f>
              <c:strCache>
                <c:ptCount val="2"/>
                <c:pt idx="0">
                  <c:v>enero</c:v>
                </c:pt>
                <c:pt idx="1">
                  <c:v>febrero</c:v>
                </c:pt>
              </c:strCache>
            </c:strRef>
          </c:cat>
          <c:val>
            <c:numRef>
              <c:f>'1. Vuelos-Horas-Hectareas'!$O$8:$O$9</c:f>
              <c:numCache>
                <c:formatCode>_-* #,##0_-;\-* #,##0_-;_-* "-"??_-;_-@_-</c:formatCode>
                <c:ptCount val="2"/>
                <c:pt idx="0">
                  <c:v>4725</c:v>
                </c:pt>
                <c:pt idx="1">
                  <c:v>5065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Vuelos-Horas-Hectareas'!$M$8:$M$9</c:f>
              <c:strCache>
                <c:ptCount val="2"/>
                <c:pt idx="0">
                  <c:v>enero</c:v>
                </c:pt>
                <c:pt idx="1">
                  <c:v>febrero</c:v>
                </c:pt>
              </c:strCache>
            </c:strRef>
          </c:cat>
          <c:val>
            <c:numRef>
              <c:f>'1. Vuelos-Horas-Hectareas'!$P$8:$P$9</c:f>
              <c:numCache>
                <c:formatCode>_-* #,##0_-;\-* #,##0_-;_-* "-"??_-;_-@_-</c:formatCode>
                <c:ptCount val="2"/>
                <c:pt idx="0">
                  <c:v>4332.7166666666662</c:v>
                </c:pt>
                <c:pt idx="1">
                  <c:v>4642.3500000000013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Vuelos-Horas-Hectareas'!$M$8:$M$9</c:f>
              <c:strCache>
                <c:ptCount val="2"/>
                <c:pt idx="0">
                  <c:v>enero</c:v>
                </c:pt>
                <c:pt idx="1">
                  <c:v>febrero</c:v>
                </c:pt>
              </c:strCache>
            </c:strRef>
          </c:cat>
          <c:val>
            <c:numRef>
              <c:f>'1. Vuelos-Horas-Hectareas'!$N$8:$N$9</c:f>
              <c:numCache>
                <c:formatCode>_-* #,##0_-;\-* #,##0_-;_-* "-"??_-;_-@_-</c:formatCode>
                <c:ptCount val="2"/>
                <c:pt idx="0">
                  <c:v>195870.14999999994</c:v>
                </c:pt>
                <c:pt idx="1">
                  <c:v>220914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307732744634108"/>
          <c:y val="0.90654175884620691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Empresa'!$M$130:$M$161</c:f>
              <c:strCache>
                <c:ptCount val="28"/>
                <c:pt idx="0">
                  <c:v>CALIMA S.A.S</c:v>
                </c:pt>
                <c:pt idx="1">
                  <c:v>ASA</c:v>
                </c:pt>
                <c:pt idx="2">
                  <c:v>COMPAÑIA DE ASPERSIONES AEREAS CONTROL B SAS ZOMAC</c:v>
                </c:pt>
                <c:pt idx="3">
                  <c:v>CAAI S.A</c:v>
                </c:pt>
                <c:pt idx="4">
                  <c:v>SANIDAD VEGETAL</c:v>
                </c:pt>
                <c:pt idx="5">
                  <c:v>TAES S.A.S</c:v>
                </c:pt>
                <c:pt idx="6">
                  <c:v>SAE LTDA</c:v>
                </c:pt>
                <c:pt idx="7">
                  <c:v>SAO</c:v>
                </c:pt>
                <c:pt idx="8">
                  <c:v>SAU S.A.S.</c:v>
                </c:pt>
                <c:pt idx="9">
                  <c:v>FUMIGARAY</c:v>
                </c:pt>
                <c:pt idx="10">
                  <c:v>FUMICAÑA LTDA</c:v>
                </c:pt>
                <c:pt idx="11">
                  <c:v>HELICE</c:v>
                </c:pt>
                <c:pt idx="12">
                  <c:v>AEROTEC LTDA</c:v>
                </c:pt>
                <c:pt idx="13">
                  <c:v>FIBA S.A.S.</c:v>
                </c:pt>
                <c:pt idx="14">
                  <c:v>CELTA GE</c:v>
                </c:pt>
                <c:pt idx="15">
                  <c:v>ASEM LTDA</c:v>
                </c:pt>
                <c:pt idx="16">
                  <c:v>FAGA LTDA</c:v>
                </c:pt>
                <c:pt idx="17">
                  <c:v>AAFAA SAS</c:v>
                </c:pt>
                <c:pt idx="18">
                  <c:v>NO REGISTRA</c:v>
                </c:pt>
                <c:pt idx="19">
                  <c:v>FUMIVILLA</c:v>
                </c:pt>
                <c:pt idx="20">
                  <c:v>FUMINORTE</c:v>
                </c:pt>
                <c:pt idx="21">
                  <c:v>AGILL</c:v>
                </c:pt>
                <c:pt idx="22">
                  <c:v>G&amp;G SAFA S.A.S</c:v>
                </c:pt>
                <c:pt idx="23">
                  <c:v>FARO</c:v>
                </c:pt>
                <c:pt idx="24">
                  <c:v>SAAC</c:v>
                </c:pt>
                <c:pt idx="25">
                  <c:v>ASAM</c:v>
                </c:pt>
                <c:pt idx="26">
                  <c:v>AVIOCOL</c:v>
                </c:pt>
                <c:pt idx="27">
                  <c:v>ECO</c:v>
                </c:pt>
              </c:strCache>
            </c:strRef>
          </c:cat>
          <c:val>
            <c:numRef>
              <c:f>'4. Tipo de Equipo y Empresa'!$P$130:$P$161</c:f>
              <c:numCache>
                <c:formatCode>_-* #,##0_-;\-* #,##0_-;_-* "-"??_-;_-@_-</c:formatCode>
                <c:ptCount val="28"/>
                <c:pt idx="0">
                  <c:v>2310</c:v>
                </c:pt>
                <c:pt idx="1">
                  <c:v>1242</c:v>
                </c:pt>
                <c:pt idx="2">
                  <c:v>1100</c:v>
                </c:pt>
                <c:pt idx="3">
                  <c:v>1020</c:v>
                </c:pt>
                <c:pt idx="4">
                  <c:v>776</c:v>
                </c:pt>
                <c:pt idx="5">
                  <c:v>579</c:v>
                </c:pt>
                <c:pt idx="6">
                  <c:v>371</c:v>
                </c:pt>
                <c:pt idx="7">
                  <c:v>339</c:v>
                </c:pt>
                <c:pt idx="8">
                  <c:v>293</c:v>
                </c:pt>
                <c:pt idx="9">
                  <c:v>223</c:v>
                </c:pt>
                <c:pt idx="10">
                  <c:v>214</c:v>
                </c:pt>
                <c:pt idx="11">
                  <c:v>207</c:v>
                </c:pt>
                <c:pt idx="12">
                  <c:v>189</c:v>
                </c:pt>
                <c:pt idx="13">
                  <c:v>167</c:v>
                </c:pt>
                <c:pt idx="14">
                  <c:v>157</c:v>
                </c:pt>
                <c:pt idx="15">
                  <c:v>116</c:v>
                </c:pt>
                <c:pt idx="16">
                  <c:v>108</c:v>
                </c:pt>
                <c:pt idx="17">
                  <c:v>82</c:v>
                </c:pt>
                <c:pt idx="18">
                  <c:v>77</c:v>
                </c:pt>
                <c:pt idx="19">
                  <c:v>72</c:v>
                </c:pt>
                <c:pt idx="20">
                  <c:v>36</c:v>
                </c:pt>
                <c:pt idx="21">
                  <c:v>34</c:v>
                </c:pt>
                <c:pt idx="22">
                  <c:v>25</c:v>
                </c:pt>
                <c:pt idx="23">
                  <c:v>14</c:v>
                </c:pt>
                <c:pt idx="24">
                  <c:v>11</c:v>
                </c:pt>
                <c:pt idx="25">
                  <c:v>11</c:v>
                </c:pt>
                <c:pt idx="26">
                  <c:v>10</c:v>
                </c:pt>
                <c:pt idx="2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Empresa'!$M$48:$M$60</c:f>
              <c:strCache>
                <c:ptCount val="13"/>
                <c:pt idx="0">
                  <c:v>PA25</c:v>
                </c:pt>
                <c:pt idx="1">
                  <c:v>C188</c:v>
                </c:pt>
                <c:pt idx="2">
                  <c:v>SS2T</c:v>
                </c:pt>
                <c:pt idx="3">
                  <c:v>AA00</c:v>
                </c:pt>
                <c:pt idx="4">
                  <c:v>AT5T</c:v>
                </c:pt>
                <c:pt idx="5">
                  <c:v>WA50</c:v>
                </c:pt>
                <c:pt idx="6">
                  <c:v>A100</c:v>
                </c:pt>
                <c:pt idx="7">
                  <c:v>AT3P</c:v>
                </c:pt>
                <c:pt idx="8">
                  <c:v>G164</c:v>
                </c:pt>
                <c:pt idx="9">
                  <c:v>SS2</c:v>
                </c:pt>
                <c:pt idx="10">
                  <c:v>SS2P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Empresa'!$P$48:$P$60</c:f>
              <c:numCache>
                <c:formatCode>_-* #,##0_-;\-* #,##0_-;_-* "-"??_-;_-@_-</c:formatCode>
                <c:ptCount val="13"/>
                <c:pt idx="0">
                  <c:v>2946.4666666666662</c:v>
                </c:pt>
                <c:pt idx="1">
                  <c:v>2379.6333333333332</c:v>
                </c:pt>
                <c:pt idx="2">
                  <c:v>1735.15</c:v>
                </c:pt>
                <c:pt idx="3">
                  <c:v>611.1</c:v>
                </c:pt>
                <c:pt idx="4">
                  <c:v>381.76666666666665</c:v>
                </c:pt>
                <c:pt idx="5">
                  <c:v>320.58333333333331</c:v>
                </c:pt>
                <c:pt idx="6">
                  <c:v>283.39999999999998</c:v>
                </c:pt>
                <c:pt idx="7">
                  <c:v>244.8</c:v>
                </c:pt>
                <c:pt idx="8">
                  <c:v>72.166666666666671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Empresa'!$M$168:$M$199</c:f>
              <c:strCache>
                <c:ptCount val="28"/>
                <c:pt idx="0">
                  <c:v>SANIDAD VEGETAL</c:v>
                </c:pt>
                <c:pt idx="1">
                  <c:v>CALIMA S.A.S</c:v>
                </c:pt>
                <c:pt idx="2">
                  <c:v>ASA</c:v>
                </c:pt>
                <c:pt idx="3">
                  <c:v>AAFAA SAS</c:v>
                </c:pt>
                <c:pt idx="4">
                  <c:v>CAAI S.A</c:v>
                </c:pt>
                <c:pt idx="5">
                  <c:v>COMPAÑIA DE ASPERSIONES AEREAS CONTROL B SAS ZOMAC</c:v>
                </c:pt>
                <c:pt idx="6">
                  <c:v>FUMIVILLA</c:v>
                </c:pt>
                <c:pt idx="7">
                  <c:v>AGILL</c:v>
                </c:pt>
                <c:pt idx="8">
                  <c:v>TAES S.A.S</c:v>
                </c:pt>
                <c:pt idx="9">
                  <c:v>SAE LTDA</c:v>
                </c:pt>
                <c:pt idx="10">
                  <c:v>FUMIGARAY</c:v>
                </c:pt>
                <c:pt idx="11">
                  <c:v>ASEM LTDA</c:v>
                </c:pt>
                <c:pt idx="12">
                  <c:v>SAU S.A.S.</c:v>
                </c:pt>
                <c:pt idx="13">
                  <c:v>FARO</c:v>
                </c:pt>
                <c:pt idx="14">
                  <c:v>FUMICAÑA LTDA</c:v>
                </c:pt>
                <c:pt idx="15">
                  <c:v>AEROTEC LTDA</c:v>
                </c:pt>
                <c:pt idx="16">
                  <c:v>FAGA LTDA</c:v>
                </c:pt>
                <c:pt idx="17">
                  <c:v>HELICE</c:v>
                </c:pt>
                <c:pt idx="18">
                  <c:v>SAO</c:v>
                </c:pt>
                <c:pt idx="19">
                  <c:v>G&amp;G SAFA S.A.S</c:v>
                </c:pt>
                <c:pt idx="20">
                  <c:v>CELTA GE</c:v>
                </c:pt>
                <c:pt idx="21">
                  <c:v>NO REGISTRA</c:v>
                </c:pt>
                <c:pt idx="22">
                  <c:v>FIBA S.A.S.</c:v>
                </c:pt>
                <c:pt idx="23">
                  <c:v>ECO</c:v>
                </c:pt>
                <c:pt idx="24">
                  <c:v>FUMINORTE</c:v>
                </c:pt>
                <c:pt idx="25">
                  <c:v>SAAC</c:v>
                </c:pt>
                <c:pt idx="26">
                  <c:v>ASAM</c:v>
                </c:pt>
                <c:pt idx="27">
                  <c:v>AVIOCOL</c:v>
                </c:pt>
              </c:strCache>
            </c:strRef>
          </c:cat>
          <c:val>
            <c:numRef>
              <c:f>'4. Tipo de Equipo y Empresa'!$P$168:$P$199</c:f>
              <c:numCache>
                <c:formatCode>_-* #,##0_-;\-* #,##0_-;_-* "-"??_-;_-@_-</c:formatCode>
                <c:ptCount val="28"/>
                <c:pt idx="0">
                  <c:v>2597.5</c:v>
                </c:pt>
                <c:pt idx="1">
                  <c:v>1495.5666666666666</c:v>
                </c:pt>
                <c:pt idx="2">
                  <c:v>642.33333333333337</c:v>
                </c:pt>
                <c:pt idx="3">
                  <c:v>611.1</c:v>
                </c:pt>
                <c:pt idx="4">
                  <c:v>447.90000000000003</c:v>
                </c:pt>
                <c:pt idx="5">
                  <c:v>381.76666666666665</c:v>
                </c:pt>
                <c:pt idx="6">
                  <c:v>296</c:v>
                </c:pt>
                <c:pt idx="7">
                  <c:v>270</c:v>
                </c:pt>
                <c:pt idx="8">
                  <c:v>256.5</c:v>
                </c:pt>
                <c:pt idx="9">
                  <c:v>247.25</c:v>
                </c:pt>
                <c:pt idx="10">
                  <c:v>244.8</c:v>
                </c:pt>
                <c:pt idx="11">
                  <c:v>236.13333333333333</c:v>
                </c:pt>
                <c:pt idx="12">
                  <c:v>199.5333333333333</c:v>
                </c:pt>
                <c:pt idx="13">
                  <c:v>182.5</c:v>
                </c:pt>
                <c:pt idx="14">
                  <c:v>157.19999999999999</c:v>
                </c:pt>
                <c:pt idx="15">
                  <c:v>127.08333333333334</c:v>
                </c:pt>
                <c:pt idx="16">
                  <c:v>122.8</c:v>
                </c:pt>
                <c:pt idx="17">
                  <c:v>91.216666666666654</c:v>
                </c:pt>
                <c:pt idx="18">
                  <c:v>85</c:v>
                </c:pt>
                <c:pt idx="19">
                  <c:v>67.650000000000006</c:v>
                </c:pt>
                <c:pt idx="20">
                  <c:v>62.6</c:v>
                </c:pt>
                <c:pt idx="21">
                  <c:v>54.666666666666671</c:v>
                </c:pt>
                <c:pt idx="22">
                  <c:v>46.7</c:v>
                </c:pt>
                <c:pt idx="23">
                  <c:v>18.166666666666668</c:v>
                </c:pt>
                <c:pt idx="24">
                  <c:v>18.100000000000001</c:v>
                </c:pt>
                <c:pt idx="25">
                  <c:v>8</c:v>
                </c:pt>
                <c:pt idx="26">
                  <c:v>4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Empresa'!$M$11:$M$23</c:f>
              <c:strCache>
                <c:ptCount val="13"/>
                <c:pt idx="0">
                  <c:v>SS2T</c:v>
                </c:pt>
                <c:pt idx="1">
                  <c:v>AT5T</c:v>
                </c:pt>
                <c:pt idx="2">
                  <c:v>C188</c:v>
                </c:pt>
                <c:pt idx="3">
                  <c:v>PA25</c:v>
                </c:pt>
                <c:pt idx="4">
                  <c:v>AT3P</c:v>
                </c:pt>
                <c:pt idx="5">
                  <c:v>A100</c:v>
                </c:pt>
                <c:pt idx="6">
                  <c:v>WA50</c:v>
                </c:pt>
                <c:pt idx="7">
                  <c:v>AA00</c:v>
                </c:pt>
                <c:pt idx="8">
                  <c:v>G164</c:v>
                </c:pt>
                <c:pt idx="9">
                  <c:v>SS2</c:v>
                </c:pt>
                <c:pt idx="10">
                  <c:v>SS2P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Empresa'!$P$11:$P$23</c:f>
              <c:numCache>
                <c:formatCode>_-* #,##0_-;\-* #,##0_-;_-* "-"??_-;_-@_-</c:formatCode>
                <c:ptCount val="13"/>
                <c:pt idx="0">
                  <c:v>207860.27</c:v>
                </c:pt>
                <c:pt idx="1">
                  <c:v>78724.5</c:v>
                </c:pt>
                <c:pt idx="2">
                  <c:v>75505.399999999994</c:v>
                </c:pt>
                <c:pt idx="3">
                  <c:v>21378.809999999998</c:v>
                </c:pt>
                <c:pt idx="4">
                  <c:v>13995</c:v>
                </c:pt>
                <c:pt idx="5">
                  <c:v>8180.43</c:v>
                </c:pt>
                <c:pt idx="6">
                  <c:v>7771.74</c:v>
                </c:pt>
                <c:pt idx="7">
                  <c:v>1988</c:v>
                </c:pt>
                <c:pt idx="8">
                  <c:v>1380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Cultivo'!$M$15:$M$29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PLÁTANO</c:v>
                </c:pt>
                <c:pt idx="4">
                  <c:v>PALMA</c:v>
                </c:pt>
                <c:pt idx="5">
                  <c:v>MAÍZ</c:v>
                </c:pt>
                <c:pt idx="6">
                  <c:v>YUCA</c:v>
                </c:pt>
                <c:pt idx="7">
                  <c:v>SOYA</c:v>
                </c:pt>
                <c:pt idx="8">
                  <c:v>GUAYABA</c:v>
                </c:pt>
                <c:pt idx="9">
                  <c:v>SORGO</c:v>
                </c:pt>
                <c:pt idx="10">
                  <c:v>ALGODÓN</c:v>
                </c:pt>
                <c:pt idx="11">
                  <c:v>CAUCHO</c:v>
                </c:pt>
                <c:pt idx="12">
                  <c:v>AGUACATE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Cultivo'!$P$15:$P$29</c:f>
              <c:numCache>
                <c:formatCode>_-* #,##0_-;\-* #,##0_-;_-* "-"??_-;_-@_-</c:formatCode>
                <c:ptCount val="15"/>
                <c:pt idx="0">
                  <c:v>340458.17</c:v>
                </c:pt>
                <c:pt idx="1">
                  <c:v>49412</c:v>
                </c:pt>
                <c:pt idx="2">
                  <c:v>17927.169999999998</c:v>
                </c:pt>
                <c:pt idx="3">
                  <c:v>3715</c:v>
                </c:pt>
                <c:pt idx="4">
                  <c:v>2637</c:v>
                </c:pt>
                <c:pt idx="5">
                  <c:v>1542.5</c:v>
                </c:pt>
                <c:pt idx="6">
                  <c:v>586</c:v>
                </c:pt>
                <c:pt idx="7">
                  <c:v>456.81</c:v>
                </c:pt>
                <c:pt idx="8">
                  <c:v>25</c:v>
                </c:pt>
                <c:pt idx="9">
                  <c:v>12.5</c:v>
                </c:pt>
                <c:pt idx="10">
                  <c:v>12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Cultivo'!$M$40:$M$54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YUCA</c:v>
                </c:pt>
                <c:pt idx="4">
                  <c:v>SOYA</c:v>
                </c:pt>
                <c:pt idx="5">
                  <c:v>MAÍZ</c:v>
                </c:pt>
                <c:pt idx="6">
                  <c:v>PLÁTANO</c:v>
                </c:pt>
                <c:pt idx="7">
                  <c:v>PALMA</c:v>
                </c:pt>
                <c:pt idx="8">
                  <c:v>ALGODÓN</c:v>
                </c:pt>
                <c:pt idx="9">
                  <c:v>SORGO</c:v>
                </c:pt>
                <c:pt idx="10">
                  <c:v>GUAYABA</c:v>
                </c:pt>
                <c:pt idx="11">
                  <c:v>CAUCHO</c:v>
                </c:pt>
                <c:pt idx="12">
                  <c:v>AGUACATE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Cultivo'!$P$40:$P$54</c:f>
              <c:numCache>
                <c:formatCode>_-* #,##0_-;\-* #,##0_-;_-* "-"??_-;_-@_-</c:formatCode>
                <c:ptCount val="15"/>
                <c:pt idx="0">
                  <c:v>3930.6166666666668</c:v>
                </c:pt>
                <c:pt idx="1">
                  <c:v>3147.3499999999995</c:v>
                </c:pt>
                <c:pt idx="2">
                  <c:v>1197.05</c:v>
                </c:pt>
                <c:pt idx="3">
                  <c:v>160.91666666666669</c:v>
                </c:pt>
                <c:pt idx="4">
                  <c:v>154.13333333333333</c:v>
                </c:pt>
                <c:pt idx="5">
                  <c:v>137.5</c:v>
                </c:pt>
                <c:pt idx="6">
                  <c:v>118.9</c:v>
                </c:pt>
                <c:pt idx="7">
                  <c:v>62.6</c:v>
                </c:pt>
                <c:pt idx="8">
                  <c:v>32</c:v>
                </c:pt>
                <c:pt idx="9">
                  <c:v>30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Cultivo'!$M$60:$M$74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PLÁTANO</c:v>
                </c:pt>
                <c:pt idx="4">
                  <c:v>PALMA</c:v>
                </c:pt>
                <c:pt idx="5">
                  <c:v>MAÍZ</c:v>
                </c:pt>
                <c:pt idx="6">
                  <c:v>YUCA</c:v>
                </c:pt>
                <c:pt idx="7">
                  <c:v>SOYA</c:v>
                </c:pt>
                <c:pt idx="8">
                  <c:v>GUAYABA</c:v>
                </c:pt>
                <c:pt idx="9">
                  <c:v>SORGO</c:v>
                </c:pt>
                <c:pt idx="10">
                  <c:v>ALGODÓN</c:v>
                </c:pt>
                <c:pt idx="11">
                  <c:v>AGUACATE</c:v>
                </c:pt>
                <c:pt idx="12">
                  <c:v>CAUCHO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Cultivo'!$P$60:$P$74</c:f>
              <c:numCache>
                <c:formatCode>_-* #,##0_-;\-* #,##0_-;_-* "-"??_-;_-@_-</c:formatCode>
                <c:ptCount val="15"/>
                <c:pt idx="0">
                  <c:v>5871</c:v>
                </c:pt>
                <c:pt idx="1">
                  <c:v>2461</c:v>
                </c:pt>
                <c:pt idx="2">
                  <c:v>961</c:v>
                </c:pt>
                <c:pt idx="3">
                  <c:v>171</c:v>
                </c:pt>
                <c:pt idx="4">
                  <c:v>157</c:v>
                </c:pt>
                <c:pt idx="5">
                  <c:v>78</c:v>
                </c:pt>
                <c:pt idx="6">
                  <c:v>47</c:v>
                </c:pt>
                <c:pt idx="7">
                  <c:v>39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 </a:t>
            </a:r>
            <a:r>
              <a:rPr lang="es-CO" baseline="0">
                <a:solidFill>
                  <a:schemeClr val="bg1"/>
                </a:solidFill>
              </a:rPr>
              <a:t>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622-4141-B3B5-642F83D6E6C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622-4141-B3B5-642F83D6E6CB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622-4141-B3B5-642F83D6E6C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622-4141-B3B5-642F83D6E6CB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622-4141-B3B5-642F83D6E6CB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622-4141-B3B5-642F83D6E6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622-4141-B3B5-642F83D6E6CB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622-4141-B3B5-642F83D6E6C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622-4141-B3B5-642F83D6E6C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622-4141-B3B5-642F83D6E6C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622-4141-B3B5-642F83D6E6C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622-4141-B3B5-642F83D6E6CB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622-4141-B3B5-642F83D6E6CB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22-4141-B3B5-642F83D6E6CB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22-4141-B3B5-642F83D6E6CB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2-4141-B3B5-642F83D6E6CB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2-4141-B3B5-642F83D6E6CB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2-4141-B3B5-642F83D6E6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2-4141-B3B5-642F83D6E6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2-4141-B3B5-642F83D6E6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2-4141-B3B5-642F83D6E6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2-4141-B3B5-642F83D6E6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2-4141-B3B5-642F83D6E6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2-4141-B3B5-642F83D6E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Pista'!$M$129:$M$194</c:f>
              <c:strCache>
                <c:ptCount val="43"/>
                <c:pt idx="0">
                  <c:v>APARTADO</c:v>
                </c:pt>
                <c:pt idx="1">
                  <c:v>CAREPA</c:v>
                </c:pt>
                <c:pt idx="2">
                  <c:v>ZONA BANANERA</c:v>
                </c:pt>
                <c:pt idx="3">
                  <c:v>VILLAVICENCIO</c:v>
                </c:pt>
                <c:pt idx="4">
                  <c:v>CIENAGA</c:v>
                </c:pt>
                <c:pt idx="5">
                  <c:v>TURBO</c:v>
                </c:pt>
                <c:pt idx="6">
                  <c:v>NUNCHIA</c:v>
                </c:pt>
                <c:pt idx="7">
                  <c:v>EL ESPINAL</c:v>
                </c:pt>
                <c:pt idx="8">
                  <c:v>FUENTE DE ORO</c:v>
                </c:pt>
                <c:pt idx="9">
                  <c:v>VILLANUEVA - CASANARE</c:v>
                </c:pt>
                <c:pt idx="10">
                  <c:v>CANDELARIA</c:v>
                </c:pt>
                <c:pt idx="11">
                  <c:v>CUMARAL</c:v>
                </c:pt>
                <c:pt idx="12">
                  <c:v>PRADERA</c:v>
                </c:pt>
                <c:pt idx="13">
                  <c:v>IBAGUE</c:v>
                </c:pt>
                <c:pt idx="14">
                  <c:v>PURIFICACION</c:v>
                </c:pt>
                <c:pt idx="15">
                  <c:v>GUACARI</c:v>
                </c:pt>
                <c:pt idx="16">
                  <c:v>GUAMO</c:v>
                </c:pt>
                <c:pt idx="17">
                  <c:v>CAMPOALEGRE</c:v>
                </c:pt>
                <c:pt idx="18">
                  <c:v>PALMIRA</c:v>
                </c:pt>
                <c:pt idx="19">
                  <c:v>LERIDA</c:v>
                </c:pt>
                <c:pt idx="20">
                  <c:v>PALERMO</c:v>
                </c:pt>
                <c:pt idx="21">
                  <c:v>CARTAGO</c:v>
                </c:pt>
                <c:pt idx="22">
                  <c:v>VENADILLO</c:v>
                </c:pt>
                <c:pt idx="23">
                  <c:v>YOPAL</c:v>
                </c:pt>
                <c:pt idx="24">
                  <c:v>EL PASO</c:v>
                </c:pt>
                <c:pt idx="25">
                  <c:v>MANI</c:v>
                </c:pt>
                <c:pt idx="26">
                  <c:v>TELLO</c:v>
                </c:pt>
                <c:pt idx="27">
                  <c:v>RIOFRIO</c:v>
                </c:pt>
                <c:pt idx="28">
                  <c:v>PIEDRAS</c:v>
                </c:pt>
                <c:pt idx="29">
                  <c:v>ALVARADO</c:v>
                </c:pt>
                <c:pt idx="30">
                  <c:v>AGUAZUL</c:v>
                </c:pt>
                <c:pt idx="31">
                  <c:v>OBANDO - VALLE</c:v>
                </c:pt>
                <c:pt idx="32">
                  <c:v>ARAUCA - MUNICIPIO</c:v>
                </c:pt>
                <c:pt idx="33">
                  <c:v>ANSERMANUEVO</c:v>
                </c:pt>
                <c:pt idx="34">
                  <c:v>BUGALAGRANDE</c:v>
                </c:pt>
                <c:pt idx="35">
                  <c:v>PAZ DE ARIPORO</c:v>
                </c:pt>
                <c:pt idx="36">
                  <c:v>TESALIA</c:v>
                </c:pt>
                <c:pt idx="37">
                  <c:v>ROLDANILLO</c:v>
                </c:pt>
                <c:pt idx="38">
                  <c:v>PEREIRA</c:v>
                </c:pt>
                <c:pt idx="39">
                  <c:v>SANTUARIO</c:v>
                </c:pt>
                <c:pt idx="40">
                  <c:v>AMBALEMA</c:v>
                </c:pt>
                <c:pt idx="41">
                  <c:v>LA VIRGINIA</c:v>
                </c:pt>
                <c:pt idx="42">
                  <c:v>PUERTO LLERAS</c:v>
                </c:pt>
              </c:strCache>
            </c:strRef>
          </c:cat>
          <c:val>
            <c:numRef>
              <c:f>'3. Municipio - Pista'!$P$129:$P$194</c:f>
              <c:numCache>
                <c:formatCode>_-* #,##0_-;\-* #,##0_-;_-* "-"??_-;_-@_-</c:formatCode>
                <c:ptCount val="43"/>
                <c:pt idx="0">
                  <c:v>2707</c:v>
                </c:pt>
                <c:pt idx="1">
                  <c:v>1020</c:v>
                </c:pt>
                <c:pt idx="2">
                  <c:v>926</c:v>
                </c:pt>
                <c:pt idx="3">
                  <c:v>528</c:v>
                </c:pt>
                <c:pt idx="4">
                  <c:v>525</c:v>
                </c:pt>
                <c:pt idx="5">
                  <c:v>401</c:v>
                </c:pt>
                <c:pt idx="6">
                  <c:v>376</c:v>
                </c:pt>
                <c:pt idx="7">
                  <c:v>238</c:v>
                </c:pt>
                <c:pt idx="8">
                  <c:v>224</c:v>
                </c:pt>
                <c:pt idx="9">
                  <c:v>220</c:v>
                </c:pt>
                <c:pt idx="10">
                  <c:v>214</c:v>
                </c:pt>
                <c:pt idx="11">
                  <c:v>207</c:v>
                </c:pt>
                <c:pt idx="12">
                  <c:v>192</c:v>
                </c:pt>
                <c:pt idx="13">
                  <c:v>170</c:v>
                </c:pt>
                <c:pt idx="14">
                  <c:v>167</c:v>
                </c:pt>
                <c:pt idx="15">
                  <c:v>101</c:v>
                </c:pt>
                <c:pt idx="16">
                  <c:v>88</c:v>
                </c:pt>
                <c:pt idx="17">
                  <c:v>84</c:v>
                </c:pt>
                <c:pt idx="18">
                  <c:v>78</c:v>
                </c:pt>
                <c:pt idx="19">
                  <c:v>73</c:v>
                </c:pt>
                <c:pt idx="20">
                  <c:v>70</c:v>
                </c:pt>
                <c:pt idx="21">
                  <c:v>57</c:v>
                </c:pt>
                <c:pt idx="22">
                  <c:v>46</c:v>
                </c:pt>
                <c:pt idx="23">
                  <c:v>43</c:v>
                </c:pt>
                <c:pt idx="24">
                  <c:v>42</c:v>
                </c:pt>
                <c:pt idx="25">
                  <c:v>39</c:v>
                </c:pt>
                <c:pt idx="26">
                  <c:v>30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15</c:v>
                </c:pt>
                <c:pt idx="31">
                  <c:v>12</c:v>
                </c:pt>
                <c:pt idx="32">
                  <c:v>7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22-4141-B3B5-642F83D6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Pista'!$M$10:$M$28</c:f>
              <c:strCache>
                <c:ptCount val="15"/>
                <c:pt idx="0">
                  <c:v>Antioquia</c:v>
                </c:pt>
                <c:pt idx="1">
                  <c:v>Magdalena</c:v>
                </c:pt>
                <c:pt idx="2">
                  <c:v>Meta</c:v>
                </c:pt>
                <c:pt idx="3">
                  <c:v>Casanare</c:v>
                </c:pt>
                <c:pt idx="4">
                  <c:v>Valle del Cauca</c:v>
                </c:pt>
                <c:pt idx="5">
                  <c:v>Tolima</c:v>
                </c:pt>
                <c:pt idx="6">
                  <c:v>Cesar</c:v>
                </c:pt>
                <c:pt idx="7">
                  <c:v>La Guajira</c:v>
                </c:pt>
                <c:pt idx="8">
                  <c:v>Atlántico</c:v>
                </c:pt>
                <c:pt idx="9">
                  <c:v>Bolívar</c:v>
                </c:pt>
                <c:pt idx="10">
                  <c:v>Huila</c:v>
                </c:pt>
                <c:pt idx="11">
                  <c:v>Arauca</c:v>
                </c:pt>
                <c:pt idx="12">
                  <c:v>Caldas</c:v>
                </c:pt>
                <c:pt idx="13">
                  <c:v>Cauca</c:v>
                </c:pt>
                <c:pt idx="14">
                  <c:v>Risaralda</c:v>
                </c:pt>
              </c:strCache>
            </c:strRef>
          </c:cat>
          <c:val>
            <c:numRef>
              <c:f>'3. Municipio - Pista'!$P$10:$P$28</c:f>
              <c:numCache>
                <c:formatCode>_-* #,##0_-;\-* #,##0_-;_-* "-"??_-;_-@_-</c:formatCode>
                <c:ptCount val="15"/>
                <c:pt idx="0">
                  <c:v>286584.77</c:v>
                </c:pt>
                <c:pt idx="1">
                  <c:v>51342.83</c:v>
                </c:pt>
                <c:pt idx="2">
                  <c:v>21858</c:v>
                </c:pt>
                <c:pt idx="3">
                  <c:v>18990</c:v>
                </c:pt>
                <c:pt idx="4">
                  <c:v>12769.65</c:v>
                </c:pt>
                <c:pt idx="5">
                  <c:v>6457</c:v>
                </c:pt>
                <c:pt idx="6">
                  <c:v>4036</c:v>
                </c:pt>
                <c:pt idx="7">
                  <c:v>3138.5699999999997</c:v>
                </c:pt>
                <c:pt idx="8">
                  <c:v>4961.33</c:v>
                </c:pt>
                <c:pt idx="9">
                  <c:v>3762</c:v>
                </c:pt>
                <c:pt idx="10">
                  <c:v>1175</c:v>
                </c:pt>
                <c:pt idx="11">
                  <c:v>1080</c:v>
                </c:pt>
                <c:pt idx="12">
                  <c:v>249</c:v>
                </c:pt>
                <c:pt idx="13">
                  <c:v>212</c:v>
                </c:pt>
                <c:pt idx="14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</a:t>
            </a:r>
            <a:r>
              <a:rPr lang="es-CO" baseline="0">
                <a:solidFill>
                  <a:schemeClr val="bg1"/>
                </a:solidFill>
              </a:rPr>
              <a:t> 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B6-407B-8564-68883041565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B6-407B-8564-68883041565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B6-407B-8564-68883041565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B6-407B-8564-68883041565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B6-407B-8564-68883041565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B6-407B-8564-68883041565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B6-407B-8564-688830415657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B6-407B-8564-688830415657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B6-407B-8564-68883041565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B6-407B-8564-68883041565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B6-407B-8564-688830415657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B6-407B-8564-688830415657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B6-407B-8564-688830415657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B6-407B-8564-688830415657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B6-407B-8564-68883041565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6-407B-8564-68883041565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7B-8564-68883041565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7B-8564-688830415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7B-8564-688830415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7B-8564-688830415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7B-8564-688830415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7B-8564-688830415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7B-8564-6888304156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7B-8564-688830415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Pista'!$M$34:$M$99</c:f>
              <c:strCache>
                <c:ptCount val="52"/>
                <c:pt idx="0">
                  <c:v>APARTADÓ</c:v>
                </c:pt>
                <c:pt idx="1">
                  <c:v>CAREPA</c:v>
                </c:pt>
                <c:pt idx="2">
                  <c:v>TURBO</c:v>
                </c:pt>
                <c:pt idx="3">
                  <c:v>ZONA BANANERA</c:v>
                </c:pt>
                <c:pt idx="4">
                  <c:v>CIÉNAGA</c:v>
                </c:pt>
                <c:pt idx="5">
                  <c:v>VILLAVICENCIO</c:v>
                </c:pt>
                <c:pt idx="6">
                  <c:v>NUNCHÍA</c:v>
                </c:pt>
                <c:pt idx="7">
                  <c:v>MANÍ</c:v>
                </c:pt>
                <c:pt idx="8">
                  <c:v>PUERTO LÓPEZ</c:v>
                </c:pt>
                <c:pt idx="9">
                  <c:v>ZARZAL</c:v>
                </c:pt>
                <c:pt idx="10">
                  <c:v>CANDELARIA</c:v>
                </c:pt>
                <c:pt idx="11">
                  <c:v>CUMARAL</c:v>
                </c:pt>
                <c:pt idx="12">
                  <c:v>YOPAL</c:v>
                </c:pt>
                <c:pt idx="13">
                  <c:v>VILLANUEVA</c:v>
                </c:pt>
                <c:pt idx="14">
                  <c:v>RIOHACHA</c:v>
                </c:pt>
                <c:pt idx="15">
                  <c:v>SANTA MARTA</c:v>
                </c:pt>
                <c:pt idx="16">
                  <c:v>FUENTE DE ORO</c:v>
                </c:pt>
                <c:pt idx="17">
                  <c:v>AGUACHICA</c:v>
                </c:pt>
                <c:pt idx="18">
                  <c:v>PRADERA</c:v>
                </c:pt>
                <c:pt idx="19">
                  <c:v>PURIFICACIÓN</c:v>
                </c:pt>
                <c:pt idx="20">
                  <c:v>PALMIRA</c:v>
                </c:pt>
                <c:pt idx="21">
                  <c:v>ESPINAL</c:v>
                </c:pt>
                <c:pt idx="22">
                  <c:v>GUACARÍ</c:v>
                </c:pt>
                <c:pt idx="23">
                  <c:v>EL PASO</c:v>
                </c:pt>
                <c:pt idx="24">
                  <c:v>ARAUCA</c:v>
                </c:pt>
                <c:pt idx="25">
                  <c:v>CARTAGO</c:v>
                </c:pt>
                <c:pt idx="26">
                  <c:v>IBAGUÉ</c:v>
                </c:pt>
                <c:pt idx="27">
                  <c:v>AGUAZUL</c:v>
                </c:pt>
                <c:pt idx="28">
                  <c:v>LÉRIDA</c:v>
                </c:pt>
                <c:pt idx="29">
                  <c:v>MONTERREY</c:v>
                </c:pt>
                <c:pt idx="30">
                  <c:v>GUAMO</c:v>
                </c:pt>
                <c:pt idx="31">
                  <c:v>CAMPOALEGRE</c:v>
                </c:pt>
                <c:pt idx="32">
                  <c:v>PALERMO</c:v>
                </c:pt>
                <c:pt idx="33">
                  <c:v>RIOFRÍO</c:v>
                </c:pt>
                <c:pt idx="34">
                  <c:v>VENADILLO</c:v>
                </c:pt>
                <c:pt idx="35">
                  <c:v>OBANDO</c:v>
                </c:pt>
                <c:pt idx="36">
                  <c:v>VITERBO</c:v>
                </c:pt>
                <c:pt idx="37">
                  <c:v>BALBOA</c:v>
                </c:pt>
                <c:pt idx="38">
                  <c:v>TELLO</c:v>
                </c:pt>
                <c:pt idx="39">
                  <c:v>PIEDRAS</c:v>
                </c:pt>
                <c:pt idx="40">
                  <c:v>ALVARADO</c:v>
                </c:pt>
                <c:pt idx="41">
                  <c:v>PAZ DE ARIPORO</c:v>
                </c:pt>
                <c:pt idx="42">
                  <c:v>ANSERMANUEVO</c:v>
                </c:pt>
                <c:pt idx="43">
                  <c:v>SANTUARIO</c:v>
                </c:pt>
                <c:pt idx="44">
                  <c:v>BUGALAGRANDE</c:v>
                </c:pt>
                <c:pt idx="45">
                  <c:v>ROLDANILLO</c:v>
                </c:pt>
                <c:pt idx="46">
                  <c:v>PEREIRA</c:v>
                </c:pt>
                <c:pt idx="47">
                  <c:v>LA VIRGINIA</c:v>
                </c:pt>
                <c:pt idx="48">
                  <c:v>TORO</c:v>
                </c:pt>
                <c:pt idx="49">
                  <c:v>TESALIA</c:v>
                </c:pt>
                <c:pt idx="50">
                  <c:v>AMBALEMA</c:v>
                </c:pt>
                <c:pt idx="51">
                  <c:v>PUERTO LLERAS</c:v>
                </c:pt>
              </c:strCache>
            </c:strRef>
          </c:cat>
          <c:val>
            <c:numRef>
              <c:f>'3. Municipio - Pista'!$P$34:$P$99</c:f>
              <c:numCache>
                <c:formatCode>_-* #,##0_-;\-* #,##0_-;_-* "-"??_-;_-@_-</c:formatCode>
                <c:ptCount val="52"/>
                <c:pt idx="0">
                  <c:v>197217.6</c:v>
                </c:pt>
                <c:pt idx="1">
                  <c:v>58202.47</c:v>
                </c:pt>
                <c:pt idx="2">
                  <c:v>31164.7</c:v>
                </c:pt>
                <c:pt idx="3">
                  <c:v>26454.1</c:v>
                </c:pt>
                <c:pt idx="4">
                  <c:v>21838</c:v>
                </c:pt>
                <c:pt idx="5">
                  <c:v>8034</c:v>
                </c:pt>
                <c:pt idx="6">
                  <c:v>6840</c:v>
                </c:pt>
                <c:pt idx="7">
                  <c:v>6270</c:v>
                </c:pt>
                <c:pt idx="8">
                  <c:v>6215</c:v>
                </c:pt>
                <c:pt idx="9">
                  <c:v>4970.32</c:v>
                </c:pt>
                <c:pt idx="10">
                  <c:v>4961.33</c:v>
                </c:pt>
                <c:pt idx="11">
                  <c:v>4878</c:v>
                </c:pt>
                <c:pt idx="12">
                  <c:v>4280</c:v>
                </c:pt>
                <c:pt idx="13">
                  <c:v>3762</c:v>
                </c:pt>
                <c:pt idx="14">
                  <c:v>3138.5699999999997</c:v>
                </c:pt>
                <c:pt idx="15">
                  <c:v>3050.73</c:v>
                </c:pt>
                <c:pt idx="16">
                  <c:v>2731</c:v>
                </c:pt>
                <c:pt idx="17">
                  <c:v>2637</c:v>
                </c:pt>
                <c:pt idx="18">
                  <c:v>2594.4</c:v>
                </c:pt>
                <c:pt idx="19">
                  <c:v>2047</c:v>
                </c:pt>
                <c:pt idx="20">
                  <c:v>1774.3</c:v>
                </c:pt>
                <c:pt idx="21">
                  <c:v>1487.5</c:v>
                </c:pt>
                <c:pt idx="22">
                  <c:v>1444.8</c:v>
                </c:pt>
                <c:pt idx="23">
                  <c:v>1399</c:v>
                </c:pt>
                <c:pt idx="24">
                  <c:v>1080</c:v>
                </c:pt>
                <c:pt idx="25">
                  <c:v>1071.81</c:v>
                </c:pt>
                <c:pt idx="26">
                  <c:v>1062.5</c:v>
                </c:pt>
                <c:pt idx="27">
                  <c:v>750</c:v>
                </c:pt>
                <c:pt idx="28">
                  <c:v>735</c:v>
                </c:pt>
                <c:pt idx="29">
                  <c:v>720</c:v>
                </c:pt>
                <c:pt idx="30">
                  <c:v>550</c:v>
                </c:pt>
                <c:pt idx="31">
                  <c:v>525</c:v>
                </c:pt>
                <c:pt idx="32">
                  <c:v>437.5</c:v>
                </c:pt>
                <c:pt idx="33">
                  <c:v>353.02</c:v>
                </c:pt>
                <c:pt idx="34">
                  <c:v>287.5</c:v>
                </c:pt>
                <c:pt idx="35">
                  <c:v>284</c:v>
                </c:pt>
                <c:pt idx="36">
                  <c:v>249</c:v>
                </c:pt>
                <c:pt idx="37">
                  <c:v>212</c:v>
                </c:pt>
                <c:pt idx="38">
                  <c:v>187.5</c:v>
                </c:pt>
                <c:pt idx="39">
                  <c:v>137.5</c:v>
                </c:pt>
                <c:pt idx="40">
                  <c:v>137.5</c:v>
                </c:pt>
                <c:pt idx="41">
                  <c:v>130</c:v>
                </c:pt>
                <c:pt idx="42">
                  <c:v>124</c:v>
                </c:pt>
                <c:pt idx="43">
                  <c:v>95</c:v>
                </c:pt>
                <c:pt idx="44">
                  <c:v>72</c:v>
                </c:pt>
                <c:pt idx="45">
                  <c:v>47</c:v>
                </c:pt>
                <c:pt idx="46">
                  <c:v>37</c:v>
                </c:pt>
                <c:pt idx="47">
                  <c:v>36</c:v>
                </c:pt>
                <c:pt idx="48">
                  <c:v>34</c:v>
                </c:pt>
                <c:pt idx="49">
                  <c:v>25</c:v>
                </c:pt>
                <c:pt idx="50">
                  <c:v>12.5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B6-407B-8564-68883041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Pista'!$M$105:$M$123</c:f>
              <c:strCache>
                <c:ptCount val="15"/>
                <c:pt idx="0">
                  <c:v>Antioquia</c:v>
                </c:pt>
                <c:pt idx="1">
                  <c:v>Magdalena</c:v>
                </c:pt>
                <c:pt idx="2">
                  <c:v>Meta</c:v>
                </c:pt>
                <c:pt idx="3">
                  <c:v>Tolima</c:v>
                </c:pt>
                <c:pt idx="4">
                  <c:v>Valle del Cauca</c:v>
                </c:pt>
                <c:pt idx="5">
                  <c:v>Casanare</c:v>
                </c:pt>
                <c:pt idx="6">
                  <c:v>Bolívar</c:v>
                </c:pt>
                <c:pt idx="7">
                  <c:v>Atlántico</c:v>
                </c:pt>
                <c:pt idx="8">
                  <c:v>Cesar</c:v>
                </c:pt>
                <c:pt idx="9">
                  <c:v>Huila</c:v>
                </c:pt>
                <c:pt idx="10">
                  <c:v>La Guajira</c:v>
                </c:pt>
                <c:pt idx="11">
                  <c:v>Cauca</c:v>
                </c:pt>
                <c:pt idx="12">
                  <c:v>Caldas</c:v>
                </c:pt>
                <c:pt idx="13">
                  <c:v>Risaralda</c:v>
                </c:pt>
                <c:pt idx="14">
                  <c:v>Arauca</c:v>
                </c:pt>
              </c:strCache>
            </c:strRef>
          </c:cat>
          <c:val>
            <c:numRef>
              <c:f>'3. Municipio - Pista'!$P$105:$P$123</c:f>
              <c:numCache>
                <c:formatCode>_-* #,##0_-;\-* #,##0_-;_-* "-"??_-;_-@_-</c:formatCode>
                <c:ptCount val="15"/>
                <c:pt idx="0">
                  <c:v>4128</c:v>
                </c:pt>
                <c:pt idx="1">
                  <c:v>1582</c:v>
                </c:pt>
                <c:pt idx="2">
                  <c:v>1018</c:v>
                </c:pt>
                <c:pt idx="3">
                  <c:v>828</c:v>
                </c:pt>
                <c:pt idx="4">
                  <c:v>753</c:v>
                </c:pt>
                <c:pt idx="5">
                  <c:v>481</c:v>
                </c:pt>
                <c:pt idx="6">
                  <c:v>220</c:v>
                </c:pt>
                <c:pt idx="7">
                  <c:v>214</c:v>
                </c:pt>
                <c:pt idx="8">
                  <c:v>199</c:v>
                </c:pt>
                <c:pt idx="9">
                  <c:v>188</c:v>
                </c:pt>
                <c:pt idx="10">
                  <c:v>143</c:v>
                </c:pt>
                <c:pt idx="11">
                  <c:v>11</c:v>
                </c:pt>
                <c:pt idx="12">
                  <c:v>10</c:v>
                </c:pt>
                <c:pt idx="13">
                  <c:v>8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Empresa'!$M$29:$M$41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PA25</c:v>
                </c:pt>
                <c:pt idx="3">
                  <c:v>AT5T</c:v>
                </c:pt>
                <c:pt idx="4">
                  <c:v>WA50</c:v>
                </c:pt>
                <c:pt idx="5">
                  <c:v>A100</c:v>
                </c:pt>
                <c:pt idx="6">
                  <c:v>AT3P</c:v>
                </c:pt>
                <c:pt idx="7">
                  <c:v>SS2</c:v>
                </c:pt>
                <c:pt idx="8">
                  <c:v>AA00</c:v>
                </c:pt>
                <c:pt idx="9">
                  <c:v>G164</c:v>
                </c:pt>
                <c:pt idx="10">
                  <c:v>C182</c:v>
                </c:pt>
                <c:pt idx="11">
                  <c:v>SS2P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Empresa'!$P$29:$P$41</c:f>
              <c:numCache>
                <c:formatCode>_-* #,##0_-;\-* #,##0_-;_-* "-"??_-;_-@_-</c:formatCode>
                <c:ptCount val="13"/>
                <c:pt idx="0">
                  <c:v>3028</c:v>
                </c:pt>
                <c:pt idx="1">
                  <c:v>2528</c:v>
                </c:pt>
                <c:pt idx="2">
                  <c:v>1944</c:v>
                </c:pt>
                <c:pt idx="3">
                  <c:v>1100</c:v>
                </c:pt>
                <c:pt idx="4">
                  <c:v>485</c:v>
                </c:pt>
                <c:pt idx="5">
                  <c:v>393</c:v>
                </c:pt>
                <c:pt idx="6">
                  <c:v>223</c:v>
                </c:pt>
                <c:pt idx="7">
                  <c:v>0</c:v>
                </c:pt>
                <c:pt idx="8">
                  <c:v>82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hyperlink" Target="#'2. Tipo de Cultiv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6.png"/><Relationship Id="rId7" Type="http://schemas.openxmlformats.org/officeDocument/2006/relationships/chart" Target="../charts/chart7.xml"/><Relationship Id="rId2" Type="http://schemas.openxmlformats.org/officeDocument/2006/relationships/hyperlink" Target="#'2. Tipo de Cultivo'!A1"/><Relationship Id="rId1" Type="http://schemas.openxmlformats.org/officeDocument/2006/relationships/chart" Target="../charts/chart5.xml"/><Relationship Id="rId6" Type="http://schemas.openxmlformats.org/officeDocument/2006/relationships/chart" Target="../charts/chart6.xml"/><Relationship Id="rId5" Type="http://schemas.openxmlformats.org/officeDocument/2006/relationships/hyperlink" Target="#Contenido!A1"/><Relationship Id="rId4" Type="http://schemas.openxmlformats.org/officeDocument/2006/relationships/hyperlink" Target="#'4. Tipo de Equipo y Empresa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2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FEBRERO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002367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Febrero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11</xdr:row>
      <xdr:rowOff>19050</xdr:rowOff>
    </xdr:from>
    <xdr:to>
      <xdr:col>0</xdr:col>
      <xdr:colOff>9545955</xdr:colOff>
      <xdr:row>56</xdr:row>
      <xdr:rowOff>9525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863090"/>
          <a:ext cx="9540081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48701" y="86693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22</xdr:row>
      <xdr:rowOff>0</xdr:rowOff>
    </xdr:from>
    <xdr:to>
      <xdr:col>21</xdr:col>
      <xdr:colOff>1490382</xdr:colOff>
      <xdr:row>45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109908</xdr:rowOff>
    </xdr:from>
    <xdr:to>
      <xdr:col>22</xdr:col>
      <xdr:colOff>281783</xdr:colOff>
      <xdr:row>3</xdr:row>
      <xdr:rowOff>50347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749140" y="279241"/>
          <a:ext cx="1205376" cy="380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480603</xdr:colOff>
      <xdr:row>1</xdr:row>
      <xdr:rowOff>56028</xdr:rowOff>
    </xdr:from>
    <xdr:to>
      <xdr:col>21</xdr:col>
      <xdr:colOff>797346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936003" y="225361"/>
          <a:ext cx="1933876" cy="34372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12</xdr:row>
      <xdr:rowOff>156881</xdr:rowOff>
    </xdr:from>
    <xdr:to>
      <xdr:col>27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9525</xdr:colOff>
      <xdr:row>37</xdr:row>
      <xdr:rowOff>156881</xdr:rowOff>
    </xdr:from>
    <xdr:to>
      <xdr:col>27</xdr:col>
      <xdr:colOff>47625</xdr:colOff>
      <xdr:row>55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608069</xdr:colOff>
      <xdr:row>0</xdr:row>
      <xdr:rowOff>0</xdr:rowOff>
    </xdr:from>
    <xdr:to>
      <xdr:col>18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17</xdr:col>
      <xdr:colOff>56590</xdr:colOff>
      <xdr:row>1</xdr:row>
      <xdr:rowOff>120024</xdr:rowOff>
    </xdr:from>
    <xdr:to>
      <xdr:col>19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126133</xdr:colOff>
      <xdr:row>0</xdr:row>
      <xdr:rowOff>0</xdr:rowOff>
    </xdr:from>
    <xdr:to>
      <xdr:col>22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20</xdr:col>
      <xdr:colOff>782254</xdr:colOff>
      <xdr:row>1</xdr:row>
      <xdr:rowOff>104865</xdr:rowOff>
    </xdr:from>
    <xdr:to>
      <xdr:col>22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560849</xdr:colOff>
      <xdr:row>1</xdr:row>
      <xdr:rowOff>50985</xdr:rowOff>
    </xdr:from>
    <xdr:to>
      <xdr:col>21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18</xdr:col>
      <xdr:colOff>0</xdr:colOff>
      <xdr:row>58</xdr:row>
      <xdr:rowOff>0</xdr:rowOff>
    </xdr:from>
    <xdr:to>
      <xdr:col>27</xdr:col>
      <xdr:colOff>38100</xdr:colOff>
      <xdr:row>75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126</xdr:row>
      <xdr:rowOff>161924</xdr:rowOff>
    </xdr:from>
    <xdr:to>
      <xdr:col>27</xdr:col>
      <xdr:colOff>38100</xdr:colOff>
      <xdr:row>194</xdr:row>
      <xdr:rowOff>19050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601351</xdr:colOff>
      <xdr:row>0</xdr:row>
      <xdr:rowOff>68356</xdr:rowOff>
    </xdr:from>
    <xdr:to>
      <xdr:col>18</xdr:col>
      <xdr:colOff>525575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17</xdr:col>
      <xdr:colOff>61076</xdr:colOff>
      <xdr:row>1</xdr:row>
      <xdr:rowOff>199586</xdr:rowOff>
    </xdr:from>
    <xdr:to>
      <xdr:col>19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175439</xdr:colOff>
      <xdr:row>0</xdr:row>
      <xdr:rowOff>68356</xdr:rowOff>
    </xdr:from>
    <xdr:to>
      <xdr:col>22</xdr:col>
      <xdr:colOff>68912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21</xdr:col>
      <xdr:colOff>42666</xdr:colOff>
      <xdr:row>1</xdr:row>
      <xdr:rowOff>173221</xdr:rowOff>
    </xdr:from>
    <xdr:to>
      <xdr:col>22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598949</xdr:colOff>
      <xdr:row>1</xdr:row>
      <xdr:rowOff>119341</xdr:rowOff>
    </xdr:from>
    <xdr:to>
      <xdr:col>21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18</xdr:col>
      <xdr:colOff>33618</xdr:colOff>
      <xdr:row>8</xdr:row>
      <xdr:rowOff>0</xdr:rowOff>
    </xdr:from>
    <xdr:to>
      <xdr:col>27</xdr:col>
      <xdr:colOff>71718</xdr:colOff>
      <xdr:row>28</xdr:row>
      <xdr:rowOff>179294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31</xdr:row>
      <xdr:rowOff>156882</xdr:rowOff>
    </xdr:from>
    <xdr:to>
      <xdr:col>27</xdr:col>
      <xdr:colOff>38100</xdr:colOff>
      <xdr:row>100</xdr:row>
      <xdr:rowOff>11205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6F73A2B7-73EF-4D8E-92ED-9B8446EC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728382</xdr:colOff>
      <xdr:row>102</xdr:row>
      <xdr:rowOff>100854</xdr:rowOff>
    </xdr:from>
    <xdr:to>
      <xdr:col>27</xdr:col>
      <xdr:colOff>56029</xdr:colOff>
      <xdr:row>123</xdr:row>
      <xdr:rowOff>123265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</xdr:colOff>
      <xdr:row>26</xdr:row>
      <xdr:rowOff>152400</xdr:rowOff>
    </xdr:from>
    <xdr:to>
      <xdr:col>27</xdr:col>
      <xdr:colOff>506942</xdr:colOff>
      <xdr:row>42</xdr:row>
      <xdr:rowOff>89647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16809</xdr:colOff>
      <xdr:row>128</xdr:row>
      <xdr:rowOff>11766</xdr:rowOff>
    </xdr:from>
    <xdr:to>
      <xdr:col>28</xdr:col>
      <xdr:colOff>460002</xdr:colOff>
      <xdr:row>162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437739</xdr:colOff>
      <xdr:row>0</xdr:row>
      <xdr:rowOff>151279</xdr:rowOff>
    </xdr:from>
    <xdr:to>
      <xdr:col>23</xdr:col>
      <xdr:colOff>359723</xdr:colOff>
      <xdr:row>2</xdr:row>
      <xdr:rowOff>216562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02445" y="151279"/>
          <a:ext cx="661572" cy="446283"/>
        </a:xfrm>
        <a:prstGeom prst="rect">
          <a:avLst/>
        </a:prstGeom>
      </xdr:spPr>
    </xdr:pic>
    <xdr:clientData/>
  </xdr:twoCellAnchor>
  <xdr:twoCellAnchor>
    <xdr:from>
      <xdr:col>21</xdr:col>
      <xdr:colOff>737906</xdr:colOff>
      <xdr:row>2</xdr:row>
      <xdr:rowOff>58391</xdr:rowOff>
    </xdr:from>
    <xdr:to>
      <xdr:col>24</xdr:col>
      <xdr:colOff>218177</xdr:colOff>
      <xdr:row>3</xdr:row>
      <xdr:rowOff>193253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839759" y="439391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23</xdr:col>
      <xdr:colOff>578780</xdr:colOff>
      <xdr:row>1</xdr:row>
      <xdr:rowOff>179853</xdr:rowOff>
    </xdr:from>
    <xdr:to>
      <xdr:col>27</xdr:col>
      <xdr:colOff>493978</xdr:colOff>
      <xdr:row>3</xdr:row>
      <xdr:rowOff>74348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10283074" y="336735"/>
          <a:ext cx="1887433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18</xdr:col>
      <xdr:colOff>0</xdr:colOff>
      <xdr:row>46</xdr:row>
      <xdr:rowOff>0</xdr:rowOff>
    </xdr:from>
    <xdr:to>
      <xdr:col>27</xdr:col>
      <xdr:colOff>497417</xdr:colOff>
      <xdr:row>61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165</xdr:row>
      <xdr:rowOff>0</xdr:rowOff>
    </xdr:from>
    <xdr:to>
      <xdr:col>28</xdr:col>
      <xdr:colOff>448235</xdr:colOff>
      <xdr:row>200</xdr:row>
      <xdr:rowOff>26894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9525</xdr:colOff>
      <xdr:row>8</xdr:row>
      <xdr:rowOff>152400</xdr:rowOff>
    </xdr:from>
    <xdr:to>
      <xdr:col>27</xdr:col>
      <xdr:colOff>506942</xdr:colOff>
      <xdr:row>24</xdr:row>
      <xdr:rowOff>89647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0.798130787036" createdVersion="8" refreshedVersion="8" minRefreshableVersion="3" recordCount="1037" xr:uid="{2384F12F-8A30-4B50-988A-D037949F3478}">
  <cacheSource type="worksheet">
    <worksheetSource ref="A1:R1038" sheet="Bd"/>
  </cacheSource>
  <cacheFields count="16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Municipio" numFmtId="0">
      <sharedItems/>
    </cacheField>
    <cacheField name="Pista" numFmtId="0">
      <sharedItems/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5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  <cacheField name="HORAS" numFmtId="0">
      <sharedItems containsSemiMixedTypes="0" containsString="0" containsNumber="1" containsInteger="1" minValue="0" maxValue="96"/>
    </cacheField>
    <cacheField name="MINUTOS" numFmtId="0">
      <sharedItems containsString="0" containsBlank="1" containsNumber="1" containsInteger="1" minValue="0" maxValue="93"/>
    </cacheField>
    <cacheField name="Total Minutos" numFmtId="165">
      <sharedItems containsSemiMixedTypes="0" containsString="0" containsNumber="1" containsInteger="1" minValue="0" maxValue="5760"/>
    </cacheField>
    <cacheField name="Total Horas" numFmtId="43">
      <sharedItems containsSemiMixedTypes="0" containsString="0" containsNumber="1" minValue="0" maxValue="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5.48273275463" createdVersion="8" refreshedVersion="8" minRefreshableVersion="3" recordCount="1037" xr:uid="{00000000-000A-0000-FFFF-FFFF01000000}">
  <cacheSource type="worksheet">
    <worksheetSource ref="A1:M1038" sheet="Bd"/>
  </cacheSource>
  <cacheFields count="13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9">
        <s v="Casanare"/>
        <s v="Cesar"/>
        <s v="La Guajira"/>
        <s v="Magdalena"/>
        <s v="Antioquia"/>
        <s v="Meta"/>
        <s v="Tolima"/>
        <s v="Valle del Cauca"/>
        <s v="Huila"/>
        <s v="Arauca"/>
        <s v="Bolívar"/>
        <s v="Atlántico"/>
        <s v="Cauca"/>
        <s v="Risaralda"/>
        <s v="Caldas"/>
        <s v="Boyacá"/>
        <s v="Vichada"/>
        <s v="Quindio"/>
        <s v="Santander"/>
      </sharedItems>
    </cacheField>
    <cacheField name="Municipio" numFmtId="0">
      <sharedItems count="83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JAMUNDÍ"/>
        <s v="CUMARIBO"/>
        <s v="PUERTO GAITÁN"/>
        <s v="ARMENIA"/>
        <s v="CAICEDONIA"/>
        <s v="LA TEBAIDA"/>
        <s v="LA UNIÓN"/>
        <s v="QUIMBAYA"/>
        <s v="SABANA DE TORRES"/>
        <s v="SAN LUIS DE PALENQUE"/>
        <s v="CIENAGA" u="1"/>
        <s v="IBAGUE" u="1"/>
        <s v="JAMUNDI" u="1"/>
        <s v="GUACARI" u="1"/>
        <s v="LERIDA" u="1"/>
        <s v="VILLANUEVA - CASANARE" u="1"/>
        <s v="NUNCHIA" u="1"/>
        <s v="APARTADO" u="1"/>
        <s v="PURIFICACION" u="1"/>
        <s v="EL ESPINAL" u="1"/>
        <s v="MANI" u="1"/>
        <s v="LA UNION" u="1"/>
        <s v="ARAUCA - MUNICIPIO" u="1"/>
        <s v="OBANDO - VALLE" u="1"/>
        <s v="RIOFRIO" u="1"/>
        <s v="PUERTO GAITAN" u="1"/>
        <s v="PUERTO LOPEZ" u="1"/>
      </sharedItems>
    </cacheField>
    <cacheField name="Pista" numFmtId="0">
      <sharedItems count="104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ASASANSARTIN"/>
        <s v="VNU"/>
        <s v="AGJ"/>
        <s v="LOSCEDROS"/>
        <s v="LALUCHA"/>
        <s v="CMR(PISTA LA MARIA) 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SQRJ"/>
        <s v="SKIS"/>
        <s v="SQNS"/>
        <s v="7GS"/>
        <s v="7FU"/>
        <s v="SBT"/>
        <s v="ELE"/>
        <s v="CPNA"/>
        <s v="PIE"/>
        <s v="MAHANAIM"/>
      </sharedItems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6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  <s v=" ARROZ" u="1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s v="AGUAZUL"/>
    <s v="9CZ"/>
    <s v="HK2171"/>
    <x v="0"/>
    <x v="0"/>
    <n v="2"/>
    <n v="240"/>
    <n v="4"/>
    <n v="4"/>
    <m/>
    <n v="240"/>
    <n v="4"/>
  </r>
  <r>
    <d v="2024-01-01T00:00:00"/>
    <x v="0"/>
    <s v="0BH"/>
    <x v="0"/>
    <s v="MONTERREY"/>
    <s v="9MC"/>
    <s v="HK2171"/>
    <x v="0"/>
    <x v="0"/>
    <n v="2"/>
    <n v="300"/>
    <n v="430"/>
    <n v="43"/>
    <n v="0"/>
    <n v="2580"/>
    <n v="43"/>
  </r>
  <r>
    <d v="2024-01-01T00:00:00"/>
    <x v="0"/>
    <s v="0BH"/>
    <x v="0"/>
    <s v="NUNCHIA"/>
    <s v="NIA"/>
    <s v="HK2108"/>
    <x v="0"/>
    <x v="0"/>
    <n v="11"/>
    <n v="960"/>
    <n v="16"/>
    <n v="16"/>
    <m/>
    <n v="960"/>
    <n v="16"/>
  </r>
  <r>
    <d v="2024-01-01T00:00:00"/>
    <x v="0"/>
    <s v="0BM"/>
    <x v="1"/>
    <s v="EL PASO"/>
    <s v="MATADEINDIO"/>
    <s v="HK2065"/>
    <x v="0"/>
    <x v="1"/>
    <n v="14"/>
    <n v="428"/>
    <n v="518"/>
    <n v="51"/>
    <n v="8"/>
    <n v="3068"/>
    <n v="51.133333333333333"/>
  </r>
  <r>
    <d v="2024-01-01T00:00:00"/>
    <x v="0"/>
    <s v="0BM"/>
    <x v="1"/>
    <s v="RIOHACHA"/>
    <s v="ASASANMARTIN"/>
    <s v="HK2095"/>
    <x v="0"/>
    <x v="1"/>
    <n v="73"/>
    <n v="1386.57"/>
    <n v="2406"/>
    <n v="24"/>
    <n v="6"/>
    <n v="1446"/>
    <n v="24.1"/>
  </r>
  <r>
    <d v="2024-01-01T00:00:00"/>
    <x v="0"/>
    <s v="0BM"/>
    <x v="1"/>
    <s v="SANTA MARTA"/>
    <s v="LADIVA"/>
    <s v="HK2004"/>
    <x v="0"/>
    <x v="1"/>
    <n v="67"/>
    <n v="1489.73"/>
    <n v="2248"/>
    <n v="22"/>
    <n v="48"/>
    <n v="1368"/>
    <n v="22.8"/>
  </r>
  <r>
    <d v="2024-01-01T00:00:00"/>
    <x v="0"/>
    <s v="0BM"/>
    <x v="1"/>
    <s v="ZONA BANANERA"/>
    <s v="LAAMALIA"/>
    <s v="HK1741"/>
    <x v="0"/>
    <x v="1"/>
    <n v="147"/>
    <n v="4244.5"/>
    <n v="6324"/>
    <n v="63"/>
    <n v="24"/>
    <n v="3804"/>
    <n v="63.4"/>
  </r>
  <r>
    <d v="2024-01-01T00:00:00"/>
    <x v="0"/>
    <s v="0BM"/>
    <x v="1"/>
    <s v="ZONA BANANERA"/>
    <s v="LAAMALIA"/>
    <s v="HK1750"/>
    <x v="0"/>
    <x v="1"/>
    <n v="155"/>
    <n v="4402.5"/>
    <n v="6536"/>
    <n v="65"/>
    <n v="36"/>
    <n v="3936"/>
    <n v="65.599999999999994"/>
  </r>
  <r>
    <d v="2024-01-01T00:00:00"/>
    <x v="0"/>
    <s v="0BM"/>
    <x v="1"/>
    <s v="ZONA BANANERA"/>
    <s v="LAAMALIA"/>
    <s v="HK2004"/>
    <x v="0"/>
    <x v="1"/>
    <n v="30"/>
    <n v="820"/>
    <n v="1018"/>
    <n v="10"/>
    <n v="18"/>
    <n v="618"/>
    <n v="10.3"/>
  </r>
  <r>
    <d v="2024-01-01T00:00:00"/>
    <x v="0"/>
    <s v="0BM"/>
    <x v="1"/>
    <s v="ZONA BANANERA"/>
    <s v="LAAMALIA"/>
    <s v="HK2065"/>
    <x v="0"/>
    <x v="1"/>
    <n v="138"/>
    <n v="3975.1"/>
    <n v="6106"/>
    <n v="61"/>
    <n v="6"/>
    <n v="3666"/>
    <n v="61.1"/>
  </r>
  <r>
    <d v="2024-01-01T00:00:00"/>
    <x v="0"/>
    <s v="0BR"/>
    <x v="2"/>
    <s v="APARTADO"/>
    <s v="LOSPLANES"/>
    <s v="HK2892"/>
    <x v="1"/>
    <x v="1"/>
    <n v="73"/>
    <n v="5552.5"/>
    <n v="39"/>
    <n v="39"/>
    <m/>
    <n v="2340"/>
    <n v="39"/>
  </r>
  <r>
    <d v="2024-01-01T00:00:00"/>
    <x v="0"/>
    <s v="0BR"/>
    <x v="2"/>
    <s v="APARTADO"/>
    <s v="LOSPLANES"/>
    <s v="HK4336"/>
    <x v="1"/>
    <x v="1"/>
    <n v="89"/>
    <n v="5107.2"/>
    <n v="366"/>
    <n v="36"/>
    <n v="6"/>
    <n v="2166"/>
    <n v="36.1"/>
  </r>
  <r>
    <d v="2024-01-01T00:00:00"/>
    <x v="0"/>
    <s v="0BR"/>
    <x v="2"/>
    <s v="APARTADO"/>
    <s v="LOSPLANES"/>
    <s v="HK4336"/>
    <x v="1"/>
    <x v="2"/>
    <n v="7"/>
    <n v="640"/>
    <n v="101"/>
    <n v="10"/>
    <n v="1"/>
    <n v="601"/>
    <n v="10.016666666666667"/>
  </r>
  <r>
    <d v="2024-01-01T00:00:00"/>
    <x v="0"/>
    <s v="0BR"/>
    <x v="2"/>
    <s v="APARTADO"/>
    <s v="LOSPLANES"/>
    <s v="HK4416"/>
    <x v="1"/>
    <x v="1"/>
    <n v="83"/>
    <n v="6267.4"/>
    <n v="401"/>
    <n v="40"/>
    <n v="1"/>
    <n v="2401"/>
    <n v="40.016666666666666"/>
  </r>
  <r>
    <d v="2024-01-01T00:00:00"/>
    <x v="0"/>
    <s v="0BR"/>
    <x v="2"/>
    <s v="APARTADO"/>
    <s v="LOSPLANES"/>
    <s v="HK4542"/>
    <x v="1"/>
    <x v="1"/>
    <n v="79"/>
    <n v="6036.3"/>
    <n v="443"/>
    <n v="44"/>
    <n v="3"/>
    <n v="2643"/>
    <n v="44.05"/>
  </r>
  <r>
    <d v="2024-01-01T00:00:00"/>
    <x v="0"/>
    <s v="0BR"/>
    <x v="2"/>
    <s v="APARTADO"/>
    <s v="LOSPLANES"/>
    <s v="HK4704"/>
    <x v="1"/>
    <x v="1"/>
    <n v="84"/>
    <n v="6201"/>
    <n v="405"/>
    <n v="40"/>
    <n v="5"/>
    <n v="2405"/>
    <n v="40.083333333333336"/>
  </r>
  <r>
    <d v="2024-01-01T00:00:00"/>
    <x v="0"/>
    <s v="0BR"/>
    <x v="2"/>
    <s v="APARTADO"/>
    <s v="LOSPLANES"/>
    <s v="HK4939"/>
    <x v="1"/>
    <x v="1"/>
    <n v="98"/>
    <n v="7189.7"/>
    <n v="429"/>
    <n v="42"/>
    <n v="9"/>
    <n v="2529"/>
    <n v="42.15"/>
  </r>
  <r>
    <d v="2024-01-01T00:00:00"/>
    <x v="0"/>
    <s v="0BR"/>
    <x v="2"/>
    <s v="APARTADO"/>
    <s v="LOSPLANES"/>
    <s v="HK5113"/>
    <x v="1"/>
    <x v="1"/>
    <n v="90"/>
    <n v="6554.4"/>
    <n v="458"/>
    <n v="45"/>
    <n v="8"/>
    <n v="2708"/>
    <n v="45.133333333333333"/>
  </r>
  <r>
    <d v="2024-01-01T00:00:00"/>
    <x v="0"/>
    <s v="0BR"/>
    <x v="2"/>
    <s v="APARTADO"/>
    <s v="LOSPLANES"/>
    <s v="HK5167"/>
    <x v="1"/>
    <x v="1"/>
    <n v="91"/>
    <n v="6848.1"/>
    <n v="454"/>
    <n v="45"/>
    <n v="4"/>
    <n v="2704"/>
    <n v="45.06666666666667"/>
  </r>
  <r>
    <d v="2024-01-01T00:00:00"/>
    <x v="0"/>
    <s v="0BR"/>
    <x v="2"/>
    <s v="APARTADO"/>
    <s v="LOSPLANES"/>
    <s v="HK5300"/>
    <x v="1"/>
    <x v="1"/>
    <n v="91"/>
    <n v="6184.2"/>
    <n v="472"/>
    <n v="47"/>
    <n v="2"/>
    <n v="2822"/>
    <n v="47.033333333333331"/>
  </r>
  <r>
    <d v="2024-01-01T00:00:00"/>
    <x v="0"/>
    <s v="0BR"/>
    <x v="2"/>
    <s v="APARTADO"/>
    <s v="LOSPLANES"/>
    <s v="HK5428"/>
    <x v="1"/>
    <x v="1"/>
    <n v="86"/>
    <n v="6346.3"/>
    <n v="415"/>
    <n v="41"/>
    <n v="5"/>
    <n v="2465"/>
    <n v="41.083333333333336"/>
  </r>
  <r>
    <d v="2024-01-01T00:00:00"/>
    <x v="0"/>
    <s v="0BR"/>
    <x v="2"/>
    <s v="CIENAGA"/>
    <s v="LACEIBA"/>
    <s v="HK1767"/>
    <x v="0"/>
    <x v="1"/>
    <n v="24"/>
    <n v="652.5"/>
    <n v="183"/>
    <n v="18"/>
    <n v="3"/>
    <n v="1083"/>
    <n v="18.05"/>
  </r>
  <r>
    <d v="2024-01-01T00:00:00"/>
    <x v="0"/>
    <s v="0BR"/>
    <x v="2"/>
    <s v="CIENAGA"/>
    <s v="LACEIBA"/>
    <s v="HK3631"/>
    <x v="0"/>
    <x v="1"/>
    <n v="49"/>
    <n v="1275"/>
    <n v="328"/>
    <n v="32"/>
    <n v="8"/>
    <n v="1928"/>
    <n v="32.133333333333333"/>
  </r>
  <r>
    <d v="2024-01-01T00:00:00"/>
    <x v="0"/>
    <s v="0BR"/>
    <x v="2"/>
    <s v="CIENAGA"/>
    <s v="LACEIBA"/>
    <s v="HK660"/>
    <x v="0"/>
    <x v="1"/>
    <n v="72"/>
    <n v="1972.5"/>
    <n v="498"/>
    <n v="49"/>
    <n v="8"/>
    <n v="2948"/>
    <n v="49.133333333333333"/>
  </r>
  <r>
    <d v="2024-01-01T00:00:00"/>
    <x v="0"/>
    <s v="0BR"/>
    <x v="2"/>
    <s v="TURBO"/>
    <s v="INDIRA"/>
    <s v="HK2892"/>
    <x v="1"/>
    <x v="1"/>
    <n v="12"/>
    <n v="913.4"/>
    <n v="54"/>
    <n v="54"/>
    <m/>
    <n v="3240"/>
    <n v="54"/>
  </r>
  <r>
    <d v="2024-01-01T00:00:00"/>
    <x v="0"/>
    <s v="0BR"/>
    <x v="2"/>
    <s v="TURBO"/>
    <s v="INDIRA"/>
    <s v="HK4336"/>
    <x v="1"/>
    <x v="1"/>
    <n v="16"/>
    <n v="1223.4000000000001"/>
    <n v="92"/>
    <n v="92"/>
    <m/>
    <n v="5520"/>
    <n v="92"/>
  </r>
  <r>
    <d v="2024-01-01T00:00:00"/>
    <x v="0"/>
    <s v="0BR"/>
    <x v="2"/>
    <s v="TURBO"/>
    <s v="INDIRA"/>
    <s v="HK4336"/>
    <x v="1"/>
    <x v="2"/>
    <n v="4"/>
    <n v="320"/>
    <n v="41"/>
    <n v="41"/>
    <m/>
    <n v="2460"/>
    <n v="41"/>
  </r>
  <r>
    <d v="2024-01-01T00:00:00"/>
    <x v="0"/>
    <s v="0BR"/>
    <x v="2"/>
    <s v="TURBO"/>
    <s v="INDIRA"/>
    <s v="HK4416"/>
    <x v="1"/>
    <x v="1"/>
    <n v="26"/>
    <n v="1990"/>
    <n v="118"/>
    <n v="11"/>
    <n v="8"/>
    <n v="668"/>
    <n v="11.133333333333333"/>
  </r>
  <r>
    <d v="2024-01-01T00:00:00"/>
    <x v="0"/>
    <s v="0BR"/>
    <x v="2"/>
    <s v="TURBO"/>
    <s v="INDIRA"/>
    <s v="HK4542"/>
    <x v="1"/>
    <x v="1"/>
    <n v="18"/>
    <n v="1440"/>
    <n v="9"/>
    <n v="9"/>
    <m/>
    <n v="540"/>
    <n v="9"/>
  </r>
  <r>
    <d v="2024-01-01T00:00:00"/>
    <x v="0"/>
    <s v="0BR"/>
    <x v="2"/>
    <s v="TURBO"/>
    <s v="INDIRA"/>
    <s v="HK4704"/>
    <x v="1"/>
    <x v="1"/>
    <n v="29"/>
    <n v="2150"/>
    <n v="127"/>
    <n v="12"/>
    <n v="7"/>
    <n v="727"/>
    <n v="12.116666666666667"/>
  </r>
  <r>
    <d v="2024-01-01T00:00:00"/>
    <x v="0"/>
    <s v="0BR"/>
    <x v="2"/>
    <s v="TURBO"/>
    <s v="INDIRA"/>
    <s v="HK4939"/>
    <x v="1"/>
    <x v="1"/>
    <n v="20"/>
    <n v="1584.9"/>
    <n v="88"/>
    <n v="88"/>
    <m/>
    <n v="5280"/>
    <n v="88"/>
  </r>
  <r>
    <d v="2024-01-01T00:00:00"/>
    <x v="0"/>
    <s v="0BR"/>
    <x v="2"/>
    <s v="TURBO"/>
    <s v="INDIRA"/>
    <s v="HK5113"/>
    <x v="1"/>
    <x v="1"/>
    <n v="8"/>
    <n v="613.29999999999995"/>
    <n v="35"/>
    <n v="35"/>
    <m/>
    <n v="2100"/>
    <n v="35"/>
  </r>
  <r>
    <d v="2024-01-01T00:00:00"/>
    <x v="0"/>
    <s v="0BR"/>
    <x v="2"/>
    <s v="TURBO"/>
    <s v="INDIRA"/>
    <s v="HK5167"/>
    <x v="1"/>
    <x v="1"/>
    <n v="21"/>
    <n v="1585"/>
    <n v="102"/>
    <n v="10"/>
    <n v="2"/>
    <n v="602"/>
    <n v="10.033333333333333"/>
  </r>
  <r>
    <d v="2024-01-01T00:00:00"/>
    <x v="0"/>
    <s v="0BR"/>
    <x v="2"/>
    <s v="TURBO"/>
    <s v="INDIRA"/>
    <s v="HK5300"/>
    <x v="1"/>
    <x v="1"/>
    <n v="29"/>
    <n v="2196.4"/>
    <n v="137"/>
    <n v="13"/>
    <n v="7"/>
    <n v="787"/>
    <n v="13.116666666666667"/>
  </r>
  <r>
    <d v="2024-01-01T00:00:00"/>
    <x v="0"/>
    <s v="0BR"/>
    <x v="2"/>
    <s v="TURBO"/>
    <s v="INDIRA"/>
    <s v="HK5428"/>
    <x v="1"/>
    <x v="1"/>
    <n v="27"/>
    <n v="2118.3000000000002"/>
    <n v="127"/>
    <n v="12"/>
    <n v="7"/>
    <n v="727"/>
    <n v="12.116666666666667"/>
  </r>
  <r>
    <d v="2024-01-01T00:00:00"/>
    <x v="0"/>
    <s v="0BS"/>
    <x v="3"/>
    <s v="AGUACHICA"/>
    <s v="AGY"/>
    <s v="HK1198"/>
    <x v="0"/>
    <x v="3"/>
    <n v="85"/>
    <n v="1477"/>
    <n v="3148"/>
    <n v="31"/>
    <n v="48"/>
    <n v="1908"/>
    <n v="31.8"/>
  </r>
  <r>
    <d v="2024-01-01T00:00:00"/>
    <x v="0"/>
    <s v="0BT"/>
    <x v="4"/>
    <s v="CAREPA"/>
    <s v="LOSCEDROS "/>
    <s v="HK5224"/>
    <x v="1"/>
    <x v="1"/>
    <n v="85"/>
    <n v="4990.79"/>
    <n v="3742"/>
    <n v="37"/>
    <n v="42"/>
    <n v="2262"/>
    <n v="37.700000000000003"/>
  </r>
  <r>
    <d v="2024-01-01T00:00:00"/>
    <x v="0"/>
    <s v="0BT"/>
    <x v="4"/>
    <s v="CAREPA"/>
    <s v="LOSCEDROS "/>
    <s v="HK5249"/>
    <x v="1"/>
    <x v="1"/>
    <n v="83"/>
    <n v="4707.07"/>
    <n v="3936"/>
    <n v="39"/>
    <n v="36"/>
    <n v="2376"/>
    <n v="39.6"/>
  </r>
  <r>
    <d v="2024-01-01T00:00:00"/>
    <x v="0"/>
    <s v="0BT"/>
    <x v="4"/>
    <s v="CAREPA"/>
    <s v="LOSCEDROS "/>
    <s v="HK5269"/>
    <x v="1"/>
    <x v="1"/>
    <n v="89"/>
    <n v="4993.2700000000004"/>
    <n v="4030"/>
    <n v="40"/>
    <n v="30"/>
    <n v="2430"/>
    <n v="40.5"/>
  </r>
  <r>
    <d v="2024-01-01T00:00:00"/>
    <x v="0"/>
    <s v="0BT"/>
    <x v="4"/>
    <s v="CAREPA"/>
    <s v="LOSCEDROS "/>
    <s v="HK5270"/>
    <x v="1"/>
    <x v="1"/>
    <n v="84"/>
    <n v="4744.1099999999997"/>
    <n v="3730"/>
    <n v="37"/>
    <n v="30"/>
    <n v="2250"/>
    <n v="37.5"/>
  </r>
  <r>
    <d v="2024-01-01T00:00:00"/>
    <x v="0"/>
    <s v="0BT"/>
    <x v="4"/>
    <s v="CAREPA"/>
    <s v="LOSCEDROS "/>
    <s v="HK5311"/>
    <x v="1"/>
    <x v="1"/>
    <n v="93"/>
    <n v="5288.96"/>
    <n v="3836"/>
    <n v="38"/>
    <n v="36"/>
    <n v="2316"/>
    <n v="38.6"/>
  </r>
  <r>
    <d v="2024-01-01T00:00:00"/>
    <x v="0"/>
    <s v="0BT"/>
    <x v="4"/>
    <s v="CAREPA"/>
    <s v="LOSCEDROS "/>
    <s v="HK5332"/>
    <x v="1"/>
    <x v="1"/>
    <n v="95"/>
    <n v="5433.27"/>
    <n v="3912"/>
    <n v="39"/>
    <n v="12"/>
    <n v="2352"/>
    <n v="39.200000000000003"/>
  </r>
  <r>
    <d v="2024-01-01T00:00:00"/>
    <x v="0"/>
    <s v="0CC"/>
    <x v="5"/>
    <s v="FUENTE DE ORO"/>
    <s v="FUT"/>
    <s v="HK1723"/>
    <x v="0"/>
    <x v="2"/>
    <n v="41"/>
    <n v="458"/>
    <n v="1446"/>
    <n v="14"/>
    <n v="46"/>
    <n v="886"/>
    <n v="14.766666666666667"/>
  </r>
  <r>
    <d v="2024-01-01T00:00:00"/>
    <x v="0"/>
    <s v="0CC"/>
    <x v="5"/>
    <s v="FUENTE DE ORO"/>
    <s v="FUT"/>
    <s v="HK1723"/>
    <x v="0"/>
    <x v="4"/>
    <n v="14"/>
    <n v="147"/>
    <n v="723"/>
    <n v="72"/>
    <n v="3"/>
    <n v="4323"/>
    <n v="72.05"/>
  </r>
  <r>
    <d v="2024-01-01T00:00:00"/>
    <x v="0"/>
    <s v="0CK"/>
    <x v="6"/>
    <s v="PUERTO LOPEZ"/>
    <s v="PLD"/>
    <s v="HK2037"/>
    <x v="0"/>
    <x v="0"/>
    <n v="7"/>
    <n v="975"/>
    <n v="3230"/>
    <n v="32"/>
    <n v="30"/>
    <n v="1950"/>
    <n v="32.5"/>
  </r>
  <r>
    <d v="2024-01-01T00:00:00"/>
    <x v="0"/>
    <s v="0CP"/>
    <x v="7"/>
    <s v="PURIFICACION"/>
    <s v="LAMARIA "/>
    <s v="HK383"/>
    <x v="2"/>
    <x v="0"/>
    <n v="86"/>
    <n v="1059"/>
    <n v="24"/>
    <n v="24"/>
    <m/>
    <n v="1440"/>
    <n v="24"/>
  </r>
  <r>
    <d v="2024-01-01T00:00:00"/>
    <x v="0"/>
    <s v="0CT"/>
    <x v="8"/>
    <s v="CARTAGO"/>
    <s v="CGW"/>
    <s v="HK1099"/>
    <x v="2"/>
    <x v="5"/>
    <n v="4"/>
    <n v="26"/>
    <n v="2"/>
    <n v="2"/>
    <m/>
    <n v="120"/>
    <n v="2"/>
  </r>
  <r>
    <d v="2024-01-01T00:00:00"/>
    <x v="0"/>
    <s v="0CT"/>
    <x v="8"/>
    <s v="CARTAGO"/>
    <s v="CGW"/>
    <s v="HK1099"/>
    <x v="2"/>
    <x v="6"/>
    <n v="28"/>
    <n v="369.81"/>
    <n v="1406"/>
    <n v="14"/>
    <n v="6"/>
    <n v="846"/>
    <n v="14.1"/>
  </r>
  <r>
    <d v="2024-01-01T00:00:00"/>
    <x v="0"/>
    <s v="0CT"/>
    <x v="8"/>
    <s v="CARTAGO"/>
    <s v="CGW"/>
    <s v="HK1100"/>
    <x v="2"/>
    <x v="7"/>
    <n v="4"/>
    <n v="24"/>
    <n v="2"/>
    <n v="2"/>
    <m/>
    <n v="120"/>
    <n v="2"/>
  </r>
  <r>
    <d v="2024-01-01T00:00:00"/>
    <x v="0"/>
    <s v="0CW"/>
    <x v="9"/>
    <s v="CUMARAL"/>
    <s v="CMR"/>
    <s v="HK1525"/>
    <x v="0"/>
    <x v="0"/>
    <n v="23"/>
    <n v="923"/>
    <n v="1193"/>
    <n v="11"/>
    <n v="93"/>
    <n v="753"/>
    <n v="12.55"/>
  </r>
  <r>
    <d v="2024-01-01T00:00:00"/>
    <x v="0"/>
    <s v="0DD"/>
    <x v="10"/>
    <s v="ALVARADO"/>
    <s v="AGB"/>
    <s v="HK1680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1785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732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1680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732"/>
    <x v="2"/>
    <x v="0"/>
    <n v="2"/>
    <n v="12.5"/>
    <n v="30"/>
    <n v="30"/>
    <m/>
    <n v="1800"/>
    <n v="30"/>
  </r>
  <r>
    <d v="2024-01-01T00:00:00"/>
    <x v="0"/>
    <s v="0DD"/>
    <x v="10"/>
    <s v="AMBALEMA"/>
    <s v="CRT"/>
    <s v="HK1680"/>
    <x v="2"/>
    <x v="0"/>
    <n v="2"/>
    <n v="12.5"/>
    <n v="30"/>
    <n v="30"/>
    <m/>
    <n v="1800"/>
    <n v="30"/>
  </r>
  <r>
    <d v="2024-01-01T00:00:00"/>
    <x v="0"/>
    <s v="0DD"/>
    <x v="10"/>
    <s v="CAMPOALEGRE"/>
    <s v="CUM"/>
    <s v="HK1290"/>
    <x v="2"/>
    <x v="0"/>
    <n v="20"/>
    <n v="125"/>
    <n v="500"/>
    <n v="50"/>
    <n v="0"/>
    <n v="3000"/>
    <n v="50"/>
  </r>
  <r>
    <d v="2024-01-01T00:00:00"/>
    <x v="0"/>
    <s v="0DD"/>
    <x v="10"/>
    <s v="CAMPOALEGRE"/>
    <s v="CUM"/>
    <s v="HK1781"/>
    <x v="2"/>
    <x v="0"/>
    <n v="6"/>
    <n v="37.5"/>
    <n v="130"/>
    <n v="13"/>
    <n v="0"/>
    <n v="780"/>
    <n v="13"/>
  </r>
  <r>
    <d v="2024-01-01T00:00:00"/>
    <x v="0"/>
    <s v="0DD"/>
    <x v="10"/>
    <s v="CAMPOALEGRE"/>
    <s v="ELH"/>
    <s v="HK1290"/>
    <x v="2"/>
    <x v="0"/>
    <n v="16"/>
    <n v="100"/>
    <n v="400"/>
    <n v="40"/>
    <n v="0"/>
    <n v="2400"/>
    <n v="40"/>
  </r>
  <r>
    <d v="2024-01-01T00:00:00"/>
    <x v="0"/>
    <s v="0DD"/>
    <x v="10"/>
    <s v="CAMPOALEGRE"/>
    <s v="ELH"/>
    <s v="HK1781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1680"/>
    <x v="2"/>
    <x v="0"/>
    <n v="4"/>
    <n v="25"/>
    <n v="100"/>
    <n v="10"/>
    <n v="0"/>
    <n v="600"/>
    <n v="10"/>
  </r>
  <r>
    <d v="2024-01-01T00:00:00"/>
    <x v="0"/>
    <s v="0DD"/>
    <x v="10"/>
    <s v="EL ESPINAL"/>
    <s v="ABT"/>
    <s v="HK1785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732"/>
    <x v="2"/>
    <x v="0"/>
    <n v="2"/>
    <n v="12.5"/>
    <n v="30"/>
    <n v="30"/>
    <m/>
    <n v="1800"/>
    <n v="30"/>
  </r>
  <r>
    <d v="2024-01-01T00:00:00"/>
    <x v="0"/>
    <s v="0DD"/>
    <x v="10"/>
    <s v="EL ESPINAL"/>
    <s v="AGB"/>
    <s v="HK1325"/>
    <x v="2"/>
    <x v="0"/>
    <n v="20"/>
    <n v="125"/>
    <n v="500"/>
    <n v="50"/>
    <n v="0"/>
    <n v="3000"/>
    <n v="50"/>
  </r>
  <r>
    <d v="2024-01-01T00:00:00"/>
    <x v="0"/>
    <s v="0DD"/>
    <x v="10"/>
    <s v="EL ESPINAL"/>
    <s v="AGB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AGB"/>
    <s v="HK1781"/>
    <x v="2"/>
    <x v="5"/>
    <n v="2"/>
    <n v="12.5"/>
    <n v="30"/>
    <n v="30"/>
    <m/>
    <n v="1800"/>
    <n v="30"/>
  </r>
  <r>
    <d v="2024-01-01T00:00:00"/>
    <x v="0"/>
    <s v="0DD"/>
    <x v="10"/>
    <s v="EL ESPINAL"/>
    <s v="AGB"/>
    <s v="HK2098"/>
    <x v="0"/>
    <x v="0"/>
    <n v="8"/>
    <n v="50"/>
    <n v="200"/>
    <n v="20"/>
    <n v="0"/>
    <n v="1200"/>
    <n v="20"/>
  </r>
  <r>
    <d v="2024-01-01T00:00:00"/>
    <x v="0"/>
    <s v="0DD"/>
    <x v="10"/>
    <s v="EL ESPINAL"/>
    <s v="AGB"/>
    <s v="HK419"/>
    <x v="2"/>
    <x v="0"/>
    <n v="62"/>
    <n v="387.5"/>
    <n v="1530"/>
    <n v="15"/>
    <n v="30"/>
    <n v="930"/>
    <n v="15.5"/>
  </r>
  <r>
    <d v="2024-01-01T00:00:00"/>
    <x v="0"/>
    <s v="0DD"/>
    <x v="10"/>
    <s v="EL ESPINAL"/>
    <s v="AGB"/>
    <s v="HK419"/>
    <x v="2"/>
    <x v="6"/>
    <n v="2"/>
    <n v="12.5"/>
    <n v="30"/>
    <n v="30"/>
    <m/>
    <n v="1800"/>
    <n v="30"/>
  </r>
  <r>
    <d v="2024-01-01T00:00:00"/>
    <x v="0"/>
    <s v="0DD"/>
    <x v="10"/>
    <s v="EL ESPINAL"/>
    <s v="CHA"/>
    <s v="HK1325"/>
    <x v="2"/>
    <x v="0"/>
    <n v="10"/>
    <n v="62.5"/>
    <n v="230"/>
    <n v="23"/>
    <n v="0"/>
    <n v="1380"/>
    <n v="23"/>
  </r>
  <r>
    <d v="2024-01-01T00:00:00"/>
    <x v="0"/>
    <s v="0DD"/>
    <x v="10"/>
    <s v="EL ESPINAL"/>
    <s v="CHA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CHA"/>
    <s v="HK419"/>
    <x v="2"/>
    <x v="0"/>
    <n v="6"/>
    <n v="37.5"/>
    <n v="130"/>
    <n v="13"/>
    <n v="0"/>
    <n v="780"/>
    <n v="13"/>
  </r>
  <r>
    <d v="2024-01-01T00:00:00"/>
    <x v="0"/>
    <s v="0DD"/>
    <x v="10"/>
    <s v="EL ESPINAL"/>
    <s v="ESS"/>
    <s v="HK2098"/>
    <x v="0"/>
    <x v="0"/>
    <n v="20"/>
    <n v="125"/>
    <n v="500"/>
    <n v="50"/>
    <n v="0"/>
    <n v="3000"/>
    <n v="50"/>
  </r>
  <r>
    <d v="2024-01-01T00:00:00"/>
    <x v="0"/>
    <s v="0DD"/>
    <x v="10"/>
    <s v="GUAMO"/>
    <s v="LAA"/>
    <s v="HK1325"/>
    <x v="2"/>
    <x v="0"/>
    <n v="20"/>
    <n v="125"/>
    <n v="500"/>
    <n v="50"/>
    <n v="0"/>
    <n v="3000"/>
    <n v="50"/>
  </r>
  <r>
    <d v="2024-01-01T00:00:00"/>
    <x v="0"/>
    <s v="0DD"/>
    <x v="10"/>
    <s v="GUAMO"/>
    <s v="LAA"/>
    <s v="HK1781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2098"/>
    <x v="0"/>
    <x v="0"/>
    <n v="8"/>
    <n v="50"/>
    <n v="200"/>
    <n v="20"/>
    <n v="0"/>
    <n v="1200"/>
    <n v="20"/>
  </r>
  <r>
    <d v="2024-01-01T00:00:00"/>
    <x v="0"/>
    <s v="0DD"/>
    <x v="10"/>
    <s v="GUAMO"/>
    <s v="LAA"/>
    <s v="HK419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419"/>
    <x v="2"/>
    <x v="8"/>
    <n v="2"/>
    <n v="12.5"/>
    <n v="30"/>
    <n v="30"/>
    <m/>
    <n v="1800"/>
    <n v="30"/>
  </r>
  <r>
    <d v="2024-01-01T00:00:00"/>
    <x v="0"/>
    <s v="0DD"/>
    <x v="10"/>
    <s v="IBAGUE"/>
    <s v="ECB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CB"/>
    <s v="HK1785"/>
    <x v="2"/>
    <x v="0"/>
    <n v="4"/>
    <n v="25"/>
    <n v="100"/>
    <n v="10"/>
    <n v="0"/>
    <n v="600"/>
    <n v="10"/>
  </r>
  <r>
    <d v="2024-01-01T00:00:00"/>
    <x v="0"/>
    <s v="0DD"/>
    <x v="10"/>
    <s v="IBAGUE"/>
    <s v="ECB"/>
    <s v="HK732"/>
    <x v="2"/>
    <x v="0"/>
    <n v="6"/>
    <n v="37.5"/>
    <n v="130"/>
    <n v="13"/>
    <n v="0"/>
    <n v="780"/>
    <n v="13"/>
  </r>
  <r>
    <d v="2024-01-01T00:00:00"/>
    <x v="0"/>
    <s v="0DD"/>
    <x v="10"/>
    <s v="IBAGUE"/>
    <s v="EET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ET"/>
    <s v="HK1785"/>
    <x v="2"/>
    <x v="0"/>
    <n v="14"/>
    <n v="87.5"/>
    <n v="330"/>
    <n v="33"/>
    <n v="0"/>
    <n v="1980"/>
    <n v="33"/>
  </r>
  <r>
    <d v="2024-01-01T00:00:00"/>
    <x v="0"/>
    <s v="0DD"/>
    <x v="10"/>
    <s v="IBAGUE"/>
    <s v="EE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EPR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HOP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PPT"/>
    <s v="HK1680"/>
    <x v="2"/>
    <x v="6"/>
    <n v="2"/>
    <n v="12.5"/>
    <n v="30"/>
    <n v="30"/>
    <m/>
    <n v="1800"/>
    <n v="30"/>
  </r>
  <r>
    <d v="2024-01-01T00:00:00"/>
    <x v="0"/>
    <s v="0DD"/>
    <x v="10"/>
    <s v="IBAGUE"/>
    <s v="PPT"/>
    <s v="HK1785"/>
    <x v="2"/>
    <x v="0"/>
    <n v="18"/>
    <n v="112.5"/>
    <n v="430"/>
    <n v="43"/>
    <n v="0"/>
    <n v="2580"/>
    <n v="43"/>
  </r>
  <r>
    <d v="2024-01-01T00:00:00"/>
    <x v="0"/>
    <s v="0DD"/>
    <x v="10"/>
    <s v="IBAGUE"/>
    <s v="PP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RGR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1785"/>
    <x v="2"/>
    <x v="0"/>
    <n v="20"/>
    <n v="125"/>
    <n v="500"/>
    <n v="50"/>
    <n v="0"/>
    <n v="3000"/>
    <n v="50"/>
  </r>
  <r>
    <d v="2024-01-01T00:00:00"/>
    <x v="0"/>
    <s v="0DD"/>
    <x v="10"/>
    <s v="IBAGUE"/>
    <s v="RGR"/>
    <s v="HK732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732"/>
    <x v="2"/>
    <x v="6"/>
    <n v="2"/>
    <n v="12.5"/>
    <n v="30"/>
    <n v="30"/>
    <m/>
    <n v="1800"/>
    <n v="30"/>
  </r>
  <r>
    <d v="2024-01-01T00:00:00"/>
    <x v="0"/>
    <s v="0DD"/>
    <x v="10"/>
    <s v="PALERMO"/>
    <s v="GUN"/>
    <s v="HK1290"/>
    <x v="2"/>
    <x v="0"/>
    <n v="10"/>
    <n v="62.5"/>
    <n v="230"/>
    <n v="23"/>
    <n v="0"/>
    <n v="1380"/>
    <n v="23"/>
  </r>
  <r>
    <d v="2024-01-01T00:00:00"/>
    <x v="0"/>
    <s v="0DD"/>
    <x v="10"/>
    <s v="PALERMO"/>
    <s v="JUN"/>
    <s v="HK1290"/>
    <x v="2"/>
    <x v="0"/>
    <n v="20"/>
    <n v="125"/>
    <n v="500"/>
    <n v="50"/>
    <n v="0"/>
    <n v="3000"/>
    <n v="50"/>
  </r>
  <r>
    <d v="2024-01-01T00:00:00"/>
    <x v="0"/>
    <s v="0DD"/>
    <x v="10"/>
    <s v="PALERMO"/>
    <s v="JUN"/>
    <s v="HK1781"/>
    <x v="2"/>
    <x v="0"/>
    <n v="4"/>
    <n v="25"/>
    <n v="100"/>
    <n v="10"/>
    <n v="0"/>
    <n v="600"/>
    <n v="10"/>
  </r>
  <r>
    <d v="2024-01-01T00:00:00"/>
    <x v="0"/>
    <s v="0DD"/>
    <x v="10"/>
    <s v="PIEDRAS"/>
    <s v="PRA 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785"/>
    <x v="2"/>
    <x v="0"/>
    <n v="4"/>
    <n v="25"/>
    <n v="100"/>
    <n v="10"/>
    <n v="0"/>
    <n v="600"/>
    <n v="10"/>
  </r>
  <r>
    <d v="2024-01-01T00:00:00"/>
    <x v="0"/>
    <s v="0DD"/>
    <x v="10"/>
    <s v="PIEDRAS"/>
    <s v="SJT"/>
    <s v="HK732"/>
    <x v="2"/>
    <x v="0"/>
    <n v="2"/>
    <n v="12.5"/>
    <n v="30"/>
    <n v="30"/>
    <m/>
    <n v="1800"/>
    <n v="30"/>
  </r>
  <r>
    <d v="2024-01-01T00:00:00"/>
    <x v="0"/>
    <s v="0DD"/>
    <x v="10"/>
    <s v="TELLO"/>
    <s v="TLO"/>
    <s v="HK1290"/>
    <x v="2"/>
    <x v="0"/>
    <n v="12"/>
    <n v="75"/>
    <n v="300"/>
    <n v="30"/>
    <n v="0"/>
    <n v="1800"/>
    <n v="30"/>
  </r>
  <r>
    <d v="2024-01-01T00:00:00"/>
    <x v="0"/>
    <s v="0DD"/>
    <x v="10"/>
    <s v="TELLO"/>
    <s v="TLO"/>
    <s v="HK1781"/>
    <x v="2"/>
    <x v="0"/>
    <n v="2"/>
    <n v="12.5"/>
    <n v="30"/>
    <n v="30"/>
    <m/>
    <n v="1800"/>
    <n v="30"/>
  </r>
  <r>
    <d v="2024-01-01T00:00:00"/>
    <x v="0"/>
    <s v="0DD"/>
    <x v="10"/>
    <s v="TESALIA"/>
    <s v="TSI"/>
    <s v="HK1781"/>
    <x v="2"/>
    <x v="0"/>
    <n v="2"/>
    <n v="12.5"/>
    <n v="30"/>
    <n v="30"/>
    <m/>
    <n v="1800"/>
    <n v="30"/>
  </r>
  <r>
    <d v="2024-01-01T00:00:00"/>
    <x v="0"/>
    <s v="0DD"/>
    <x v="10"/>
    <s v="VENADILLO"/>
    <s v="BOL"/>
    <s v="HK1680"/>
    <x v="2"/>
    <x v="0"/>
    <n v="4"/>
    <n v="25"/>
    <n v="100"/>
    <n v="10"/>
    <n v="0"/>
    <n v="600"/>
    <n v="10"/>
  </r>
  <r>
    <d v="2024-01-01T00:00:00"/>
    <x v="0"/>
    <s v="0DD"/>
    <x v="10"/>
    <s v="VENADILLO"/>
    <s v="BOL"/>
    <s v="HK1680"/>
    <x v="2"/>
    <x v="6"/>
    <n v="2"/>
    <n v="12.5"/>
    <n v="30"/>
    <n v="30"/>
    <m/>
    <n v="1800"/>
    <n v="30"/>
  </r>
  <r>
    <d v="2024-01-01T00:00:00"/>
    <x v="0"/>
    <s v="0DL"/>
    <x v="11"/>
    <s v="MANI"/>
    <s v="SKDL"/>
    <s v="HK1970"/>
    <x v="0"/>
    <x v="0"/>
    <n v="12"/>
    <n v="2340"/>
    <n v="39"/>
    <n v="39"/>
    <m/>
    <n v="2340"/>
    <n v="39"/>
  </r>
  <r>
    <d v="2024-01-01T00:00:00"/>
    <x v="0"/>
    <s v="0DL"/>
    <x v="11"/>
    <s v="MANI"/>
    <s v="SKDL"/>
    <s v="HK5403"/>
    <x v="3"/>
    <x v="0"/>
    <n v="5"/>
    <n v="1030"/>
    <n v="1710"/>
    <n v="17"/>
    <n v="10"/>
    <n v="1030"/>
    <n v="17.166666666666668"/>
  </r>
  <r>
    <d v="2024-01-01T00:00:00"/>
    <x v="0"/>
    <s v="0DL"/>
    <x v="11"/>
    <s v="MANI"/>
    <s v="SKDL"/>
    <s v="HK655"/>
    <x v="0"/>
    <x v="0"/>
    <n v="6"/>
    <n v="990"/>
    <n v="1230"/>
    <n v="12"/>
    <n v="30"/>
    <n v="750"/>
    <n v="12.5"/>
  </r>
  <r>
    <d v="2024-01-01T00:00:00"/>
    <x v="0"/>
    <s v="0DL"/>
    <x v="11"/>
    <s v="PUERTO LOPEZ"/>
    <s v="SQNP"/>
    <s v="HK1535"/>
    <x v="0"/>
    <x v="0"/>
    <n v="6"/>
    <n v="1230"/>
    <n v="2030"/>
    <n v="20"/>
    <n v="30"/>
    <n v="1230"/>
    <n v="20.5"/>
  </r>
  <r>
    <d v="2024-01-01T00:00:00"/>
    <x v="0"/>
    <s v="0DL"/>
    <x v="11"/>
    <s v="PUERTO LOPEZ"/>
    <s v="SQNP"/>
    <s v="HK1639"/>
    <x v="0"/>
    <x v="0"/>
    <n v="15"/>
    <n v="1945"/>
    <n v="3220"/>
    <n v="32"/>
    <n v="20"/>
    <n v="1940"/>
    <n v="32.333333333333336"/>
  </r>
  <r>
    <d v="2024-01-01T00:00:00"/>
    <x v="0"/>
    <s v="0DP"/>
    <x v="12"/>
    <s v="ARAUCA - MUNICIPIO"/>
    <s v="LOSGAVANES"/>
    <s v="HK2466"/>
    <x v="0"/>
    <x v="0"/>
    <n v="7"/>
    <n v="1080"/>
    <n v="1810"/>
    <n v="18"/>
    <n v="10"/>
    <n v="1090"/>
    <n v="18.166666666666668"/>
  </r>
  <r>
    <d v="2024-01-01T00:00:00"/>
    <x v="0"/>
    <s v="0DR"/>
    <x v="13"/>
    <s v="VILLAVICENCIO"/>
    <s v="NUEVACANAIMA"/>
    <s v="HK1684"/>
    <x v="2"/>
    <x v="0"/>
    <n v="208"/>
    <n v="2895"/>
    <n v="52"/>
    <n v="52"/>
    <m/>
    <n v="3120"/>
    <n v="52"/>
  </r>
  <r>
    <d v="2024-01-01T00:00:00"/>
    <x v="0"/>
    <s v="0DU"/>
    <x v="14"/>
    <s v="VILLAVICENCIO"/>
    <s v="9AV"/>
    <s v="HK1739"/>
    <x v="0"/>
    <x v="0"/>
    <n v="86"/>
    <n v="1760"/>
    <n v="29"/>
    <n v="29"/>
    <m/>
    <n v="1740"/>
    <n v="29"/>
  </r>
  <r>
    <d v="2024-01-01T00:00:00"/>
    <x v="0"/>
    <s v="0DU"/>
    <x v="14"/>
    <s v="VILLAVICENCIO"/>
    <s v="9AV"/>
    <s v="HK1819"/>
    <x v="0"/>
    <x v="0"/>
    <n v="18"/>
    <n v="321"/>
    <n v="650"/>
    <n v="65"/>
    <n v="0"/>
    <n v="3900"/>
    <n v="65"/>
  </r>
  <r>
    <d v="2024-01-01T00:00:00"/>
    <x v="0"/>
    <s v="0DU"/>
    <x v="14"/>
    <s v="VILLAVICENCIO"/>
    <s v="9AV"/>
    <s v="HK2319"/>
    <x v="0"/>
    <x v="0"/>
    <n v="22"/>
    <n v="396"/>
    <n v="8"/>
    <n v="8"/>
    <m/>
    <n v="480"/>
    <n v="8"/>
  </r>
  <r>
    <d v="2024-01-01T00:00:00"/>
    <x v="0"/>
    <s v="0DU"/>
    <x v="14"/>
    <s v="VILLAVICENCIO"/>
    <s v="PRL"/>
    <s v="HK1971"/>
    <x v="0"/>
    <x v="0"/>
    <n v="2"/>
    <n v="20"/>
    <n v="1"/>
    <n v="1"/>
    <m/>
    <n v="60"/>
    <n v="1"/>
  </r>
  <r>
    <d v="2024-01-01T00:00:00"/>
    <x v="0"/>
    <s v="0DX"/>
    <x v="15"/>
    <s v="NUNCHIA"/>
    <s v="NUT"/>
    <s v="HK1784"/>
    <x v="2"/>
    <x v="0"/>
    <n v="160"/>
    <n v="2400"/>
    <n v="60"/>
    <n v="60"/>
    <m/>
    <n v="3600"/>
    <n v="60"/>
  </r>
  <r>
    <d v="2024-01-01T00:00:00"/>
    <x v="0"/>
    <s v="0DX"/>
    <x v="15"/>
    <s v="NUNCHIA"/>
    <s v="NUT"/>
    <s v="HK531"/>
    <x v="2"/>
    <x v="0"/>
    <n v="40"/>
    <n v="600"/>
    <n v="15"/>
    <n v="15"/>
    <m/>
    <n v="900"/>
    <n v="15"/>
  </r>
  <r>
    <d v="2024-01-01T00:00:00"/>
    <x v="0"/>
    <s v="0DX"/>
    <x v="15"/>
    <s v="VILLANUEVA - CASANARE"/>
    <s v="9AO"/>
    <s v="HK1136"/>
    <x v="2"/>
    <x v="0"/>
    <n v="27"/>
    <n v="412"/>
    <n v="1030"/>
    <n v="10"/>
    <n v="30"/>
    <n v="630"/>
    <n v="10.5"/>
  </r>
  <r>
    <d v="2024-01-01T00:00:00"/>
    <x v="0"/>
    <s v="0DX"/>
    <x v="15"/>
    <s v="VILLANUEVA - CASANARE"/>
    <s v="9AO"/>
    <s v="HK673"/>
    <x v="2"/>
    <x v="0"/>
    <n v="37"/>
    <n v="560"/>
    <n v="14"/>
    <n v="14"/>
    <m/>
    <n v="840"/>
    <n v="14"/>
  </r>
  <r>
    <d v="2024-01-01T00:00:00"/>
    <x v="0"/>
    <s v="0DX"/>
    <x v="15"/>
    <s v="VILLANUEVA - CASANARE"/>
    <s v="9AO"/>
    <s v="HK946"/>
    <x v="2"/>
    <x v="0"/>
    <n v="48"/>
    <n v="720"/>
    <n v="18"/>
    <n v="18"/>
    <m/>
    <n v="1080"/>
    <n v="18"/>
  </r>
  <r>
    <d v="2024-01-01T00:00:00"/>
    <x v="0"/>
    <s v="0DY"/>
    <x v="16"/>
    <s v="LERIDA"/>
    <s v="9IDY"/>
    <s v="HK1674"/>
    <x v="2"/>
    <x v="0"/>
    <n v="35"/>
    <n v="355"/>
    <n v="1420"/>
    <n v="14"/>
    <n v="20"/>
    <n v="860"/>
    <n v="14.333333333333334"/>
  </r>
  <r>
    <d v="2024-01-01T00:00:00"/>
    <x v="0"/>
    <s v="0EN"/>
    <x v="16"/>
    <s v="PAZ DE ARIPORO"/>
    <s v="LAFORTALEZA"/>
    <s v="HK1837"/>
    <x v="0"/>
    <x v="0"/>
    <n v="3"/>
    <n v="90"/>
    <n v="4"/>
    <n v="4"/>
    <m/>
    <n v="240"/>
    <n v="4"/>
  </r>
  <r>
    <d v="2024-01-01T00:00:00"/>
    <x v="0"/>
    <s v="0ER"/>
    <x v="17"/>
    <s v="YOPAL"/>
    <s v="LAREFORMA"/>
    <s v="HK1628"/>
    <x v="0"/>
    <x v="0"/>
    <n v="8"/>
    <n v="960"/>
    <n v="1640"/>
    <n v="16"/>
    <n v="40"/>
    <n v="1000"/>
    <n v="16.666666666666668"/>
  </r>
  <r>
    <d v="2024-01-01T00:00:00"/>
    <x v="0"/>
    <s v="0ER"/>
    <x v="17"/>
    <s v="YOPAL"/>
    <s v="LAREFORMA"/>
    <s v="HK1914"/>
    <x v="0"/>
    <x v="0"/>
    <n v="11"/>
    <n v="2290"/>
    <n v="3829"/>
    <n v="38"/>
    <n v="29"/>
    <n v="2309"/>
    <n v="38.483333333333334"/>
  </r>
  <r>
    <d v="2024-01-01T00:00:00"/>
    <x v="0"/>
    <s v="0ER"/>
    <x v="17"/>
    <s v="YOPAL"/>
    <s v="LAREFORMA"/>
    <s v="HK1967"/>
    <x v="0"/>
    <x v="0"/>
    <n v="6"/>
    <n v="750"/>
    <n v="1230"/>
    <n v="12"/>
    <n v="30"/>
    <n v="750"/>
    <n v="12.5"/>
  </r>
  <r>
    <d v="2024-01-01T00:00:00"/>
    <x v="0"/>
    <s v="0ET"/>
    <x v="18"/>
    <s v="CANDELARIA"/>
    <s v="LAESMERALDA"/>
    <s v="HK5218"/>
    <x v="4"/>
    <x v="7"/>
    <n v="50"/>
    <n v="1032.3399999999999"/>
    <n v="3118"/>
    <n v="31"/>
    <n v="18"/>
    <n v="1878"/>
    <n v="31.3"/>
  </r>
  <r>
    <d v="2024-01-01T00:00:00"/>
    <x v="0"/>
    <s v="0ET"/>
    <x v="18"/>
    <s v="CANDELARIA"/>
    <s v="LAESMERALDA"/>
    <s v="HK5336"/>
    <x v="4"/>
    <x v="7"/>
    <n v="61"/>
    <n v="1813.99"/>
    <n v="55"/>
    <n v="55"/>
    <m/>
    <n v="3300"/>
    <n v="55"/>
  </r>
  <r>
    <d v="2024-01-01T00:00:00"/>
    <x v="0"/>
    <s v="0EV"/>
    <x v="19"/>
    <s v="APARTADO"/>
    <s v="7KK"/>
    <s v="HK5384"/>
    <x v="5"/>
    <x v="1"/>
    <n v="95"/>
    <n v="6707"/>
    <n v="517"/>
    <n v="51"/>
    <n v="7"/>
    <n v="3067"/>
    <n v="51.116666666666667"/>
  </r>
  <r>
    <d v="2024-01-01T00:00:00"/>
    <x v="0"/>
    <s v="0EV"/>
    <x v="19"/>
    <s v="APARTADO"/>
    <s v="7KK"/>
    <s v="HK5386"/>
    <x v="5"/>
    <x v="1"/>
    <n v="112"/>
    <n v="8273"/>
    <n v="563"/>
    <n v="56"/>
    <n v="3"/>
    <n v="3363"/>
    <n v="56.05"/>
  </r>
  <r>
    <d v="2024-01-01T00:00:00"/>
    <x v="0"/>
    <s v="0EV"/>
    <x v="19"/>
    <s v="APARTADO"/>
    <s v="7KK"/>
    <s v="HK5387"/>
    <x v="5"/>
    <x v="1"/>
    <n v="117"/>
    <n v="8608.5"/>
    <n v="609"/>
    <n v="60"/>
    <n v="9"/>
    <n v="3609"/>
    <n v="60.15"/>
  </r>
  <r>
    <d v="2024-01-01T00:00:00"/>
    <x v="0"/>
    <s v="0EX"/>
    <x v="20"/>
    <s v="RIOFRIO"/>
    <s v="LACARMELITA"/>
    <s v="HK5251"/>
    <x v="6"/>
    <x v="7"/>
    <n v="6"/>
    <n v="127.12"/>
    <n v="348"/>
    <n v="34"/>
    <n v="8"/>
    <n v="2048"/>
    <n v="34.133333333333333"/>
  </r>
  <r>
    <d v="2024-01-01T00:00:00"/>
    <x v="0"/>
    <s v="0EX"/>
    <x v="20"/>
    <s v="RIOFRIO"/>
    <s v="LACARMELITA"/>
    <s v="HK5416"/>
    <x v="6"/>
    <x v="7"/>
    <n v="17"/>
    <n v="225.9"/>
    <n v="1106"/>
    <n v="11"/>
    <n v="6"/>
    <n v="666"/>
    <n v="11.1"/>
  </r>
  <r>
    <d v="2024-01-01T00:00:00"/>
    <x v="0"/>
    <s v="0EX"/>
    <x v="20"/>
    <s v="ZARZAL"/>
    <s v="RIOPAILA"/>
    <s v="HK5251"/>
    <x v="6"/>
    <x v="7"/>
    <n v="86"/>
    <n v="1515.03"/>
    <n v="4948"/>
    <n v="49"/>
    <n v="48"/>
    <n v="2988"/>
    <n v="49.8"/>
  </r>
  <r>
    <d v="2024-01-01T00:00:00"/>
    <x v="0"/>
    <s v="0EX"/>
    <x v="20"/>
    <s v="ZARZAL"/>
    <s v="RIOPAILA"/>
    <s v="HK5416"/>
    <x v="6"/>
    <x v="7"/>
    <n v="65"/>
    <n v="1156.29"/>
    <n v="3548"/>
    <n v="35"/>
    <n v="48"/>
    <n v="2148"/>
    <n v="35.799999999999997"/>
  </r>
  <r>
    <d v="2024-01-01T00:00:00"/>
    <x v="0"/>
    <s v="ODV"/>
    <x v="21"/>
    <s v="FUENTE DE ORO"/>
    <s v="MAJAGUAL"/>
    <s v="HK1738"/>
    <x v="0"/>
    <x v="9"/>
    <n v="1"/>
    <n v="12"/>
    <n v="32"/>
    <n v="32"/>
    <m/>
    <n v="1920"/>
    <n v="32"/>
  </r>
  <r>
    <d v="2024-01-01T00:00:00"/>
    <x v="0"/>
    <s v="ODV"/>
    <x v="21"/>
    <s v="FUENTE DE ORO"/>
    <s v="MAJAGUAL"/>
    <s v="HK1738"/>
    <x v="0"/>
    <x v="0"/>
    <n v="15"/>
    <n v="234"/>
    <n v="7"/>
    <n v="7"/>
    <m/>
    <n v="420"/>
    <n v="7"/>
  </r>
  <r>
    <d v="2024-01-01T00:00:00"/>
    <x v="0"/>
    <s v="ODV"/>
    <x v="21"/>
    <s v="FUENTE DE ORO"/>
    <s v="MAJAGUAL"/>
    <s v="HK1738"/>
    <x v="0"/>
    <x v="5"/>
    <n v="1"/>
    <n v="15"/>
    <n v="39"/>
    <n v="39"/>
    <m/>
    <n v="2340"/>
    <n v="39"/>
  </r>
  <r>
    <d v="2024-01-01T00:00:00"/>
    <x v="0"/>
    <s v="ODV"/>
    <x v="21"/>
    <s v="FUENTE DE ORO"/>
    <s v="MAJAGUAL"/>
    <s v="HK1738"/>
    <x v="0"/>
    <x v="2"/>
    <n v="29"/>
    <n v="370"/>
    <n v="1130"/>
    <n v="11"/>
    <n v="30"/>
    <n v="690"/>
    <n v="11.5"/>
  </r>
  <r>
    <d v="2024-01-01T00:00:00"/>
    <x v="0"/>
    <s v="ODV"/>
    <x v="21"/>
    <s v="FUENTE DE ORO"/>
    <s v="MAJAGUAL"/>
    <s v="HK1738"/>
    <x v="0"/>
    <x v="4"/>
    <n v="8"/>
    <n v="112"/>
    <n v="3"/>
    <n v="3"/>
    <m/>
    <n v="180"/>
    <n v="3"/>
  </r>
  <r>
    <d v="2024-01-01T00:00:00"/>
    <x v="0"/>
    <s v="ODV"/>
    <x v="21"/>
    <s v="FUENTE DE ORO"/>
    <s v="MAJAGUAL"/>
    <s v="HK1823"/>
    <x v="0"/>
    <x v="0"/>
    <n v="2"/>
    <n v="30"/>
    <n v="1"/>
    <n v="1"/>
    <m/>
    <n v="60"/>
    <n v="1"/>
  </r>
  <r>
    <d v="2024-01-01T00:00:00"/>
    <x v="0"/>
    <s v="ODV"/>
    <x v="21"/>
    <s v="FUENTE DE ORO"/>
    <s v="MAJAGUAL"/>
    <s v="HK1823"/>
    <x v="0"/>
    <x v="5"/>
    <n v="2"/>
    <n v="24"/>
    <n v="40"/>
    <n v="40"/>
    <m/>
    <n v="2400"/>
    <n v="40"/>
  </r>
  <r>
    <d v="2024-01-01T00:00:00"/>
    <x v="0"/>
    <s v="ODV"/>
    <x v="21"/>
    <s v="FUENTE DE ORO"/>
    <s v="MAJAGUAL"/>
    <s v="HK1823"/>
    <x v="0"/>
    <x v="2"/>
    <n v="3"/>
    <n v="30"/>
    <n v="1"/>
    <n v="1"/>
    <m/>
    <n v="60"/>
    <n v="1"/>
  </r>
  <r>
    <d v="2024-01-01T00:00:00"/>
    <x v="0"/>
    <s v="ODV"/>
    <x v="21"/>
    <s v="FUENTE DE ORO"/>
    <s v="MAJAGUAL"/>
    <s v="HK1823"/>
    <x v="0"/>
    <x v="4"/>
    <n v="1"/>
    <n v="15"/>
    <n v="20"/>
    <n v="20"/>
    <m/>
    <n v="1200"/>
    <n v="20"/>
  </r>
  <r>
    <d v="2024-01-01T00:00:00"/>
    <x v="0"/>
    <s v="OEY"/>
    <x v="22"/>
    <s v="GUACARI"/>
    <s v="SQIH"/>
    <s v="HK5371"/>
    <x v="4"/>
    <x v="7"/>
    <n v="34"/>
    <n v="600.79999999999995"/>
    <n v="243"/>
    <n v="24"/>
    <n v="3"/>
    <n v="1443"/>
    <n v="24.05"/>
  </r>
  <r>
    <d v="2024-01-01T00:00:00"/>
    <x v="0"/>
    <s v="OEY"/>
    <x v="22"/>
    <s v="PALMIRA"/>
    <s v="SQIM"/>
    <s v="HK5371"/>
    <x v="4"/>
    <x v="7"/>
    <n v="48"/>
    <n v="1018.3"/>
    <n v="379"/>
    <n v="37"/>
    <n v="9"/>
    <n v="2229"/>
    <n v="37.15"/>
  </r>
  <r>
    <d v="2024-01-01T00:00:00"/>
    <x v="0"/>
    <s v="OEY"/>
    <x v="22"/>
    <s v="PRADERA"/>
    <s v="SQCA"/>
    <s v="HK5372"/>
    <x v="6"/>
    <x v="7"/>
    <n v="92"/>
    <n v="1281.4000000000001"/>
    <n v="593"/>
    <n v="59"/>
    <n v="3"/>
    <n v="3543"/>
    <n v="59.05"/>
  </r>
  <r>
    <d v="2024-02-01T00:00:00"/>
    <x v="1"/>
    <s v="0BH"/>
    <x v="0"/>
    <s v="AGUAZUL"/>
    <s v="9CZ"/>
    <s v="HK2108"/>
    <x v="0"/>
    <x v="0"/>
    <n v="1"/>
    <n v="150"/>
    <n v="230"/>
    <n v="23"/>
    <n v="0"/>
    <n v="1380"/>
    <n v="23"/>
  </r>
  <r>
    <d v="2024-02-01T00:00:00"/>
    <x v="1"/>
    <s v="0BH"/>
    <x v="0"/>
    <s v="AGUAZUL"/>
    <s v="9CZ"/>
    <s v="HK2171"/>
    <x v="0"/>
    <x v="0"/>
    <n v="2"/>
    <n v="240"/>
    <n v="4"/>
    <n v="4"/>
    <m/>
    <n v="240"/>
    <n v="4"/>
  </r>
  <r>
    <d v="2024-02-01T00:00:00"/>
    <x v="1"/>
    <s v="0BH"/>
    <x v="0"/>
    <s v="MANI"/>
    <s v="LOM"/>
    <s v="HK2108"/>
    <x v="0"/>
    <x v="0"/>
    <n v="1"/>
    <n v="120"/>
    <n v="2"/>
    <n v="2"/>
    <m/>
    <n v="120"/>
    <n v="2"/>
  </r>
  <r>
    <d v="2024-02-01T00:00:00"/>
    <x v="1"/>
    <s v="0BH"/>
    <x v="0"/>
    <s v="MONTERREY"/>
    <s v="9MC"/>
    <s v="HK2171"/>
    <x v="0"/>
    <x v="0"/>
    <n v="2"/>
    <n v="420"/>
    <n v="7"/>
    <n v="7"/>
    <m/>
    <n v="420"/>
    <n v="7"/>
  </r>
  <r>
    <d v="2024-02-01T00:00:00"/>
    <x v="1"/>
    <s v="0BH"/>
    <x v="0"/>
    <s v="NUNCHIA"/>
    <s v="NIA"/>
    <s v="HK2108"/>
    <x v="0"/>
    <x v="0"/>
    <n v="5"/>
    <n v="480"/>
    <n v="750"/>
    <n v="75"/>
    <n v="0"/>
    <n v="4500"/>
    <n v="75"/>
  </r>
  <r>
    <d v="2024-02-01T00:00:00"/>
    <x v="1"/>
    <s v="0BH"/>
    <x v="0"/>
    <s v="VILLANUEVA - CASANARE"/>
    <s v="SKVN"/>
    <s v="HK2108"/>
    <x v="0"/>
    <x v="0"/>
    <n v="4"/>
    <n v="318"/>
    <n v="530"/>
    <n v="53"/>
    <n v="0"/>
    <n v="3180"/>
    <n v="53"/>
  </r>
  <r>
    <d v="2024-02-01T00:00:00"/>
    <x v="1"/>
    <s v="0BH"/>
    <x v="0"/>
    <s v="VILLANUEVA - CASANARE"/>
    <s v="SKVN"/>
    <s v="HK2171"/>
    <x v="0"/>
    <x v="0"/>
    <n v="4"/>
    <n v="280"/>
    <n v="430"/>
    <n v="43"/>
    <n v="0"/>
    <n v="2580"/>
    <n v="43"/>
  </r>
  <r>
    <d v="2024-02-01T00:00:00"/>
    <x v="1"/>
    <s v="0BM"/>
    <x v="1"/>
    <s v="EL PASO"/>
    <s v="MATADEINDIO"/>
    <s v="HK1741"/>
    <x v="0"/>
    <x v="1"/>
    <n v="14"/>
    <n v="490"/>
    <n v="430"/>
    <n v="43"/>
    <n v="0"/>
    <n v="2580"/>
    <n v="43"/>
  </r>
  <r>
    <d v="2024-02-01T00:00:00"/>
    <x v="1"/>
    <s v="0BM"/>
    <x v="1"/>
    <s v="EL PASO"/>
    <s v="MATADEINDIO"/>
    <s v="HK2065"/>
    <x v="0"/>
    <x v="1"/>
    <n v="14"/>
    <n v="481"/>
    <n v="506"/>
    <n v="50"/>
    <n v="6"/>
    <n v="3006"/>
    <n v="50.1"/>
  </r>
  <r>
    <d v="2024-02-01T00:00:00"/>
    <x v="1"/>
    <s v="0BM"/>
    <x v="1"/>
    <s v="RIOHACHA"/>
    <s v="ASASANMARTIN"/>
    <s v="HK2004"/>
    <x v="0"/>
    <x v="1"/>
    <n v="30"/>
    <n v="656"/>
    <n v="1030"/>
    <n v="10"/>
    <n v="30"/>
    <n v="630"/>
    <n v="10.5"/>
  </r>
  <r>
    <d v="2024-02-01T00:00:00"/>
    <x v="1"/>
    <s v="0BM"/>
    <x v="1"/>
    <s v="RIOHACHA"/>
    <s v="ASASANMARTIN"/>
    <s v="HK2095"/>
    <x v="0"/>
    <x v="1"/>
    <n v="22"/>
    <n v="611"/>
    <n v="11"/>
    <n v="11"/>
    <m/>
    <n v="660"/>
    <n v="11"/>
  </r>
  <r>
    <d v="2024-02-01T00:00:00"/>
    <x v="1"/>
    <s v="0BM"/>
    <x v="1"/>
    <s v="RIOHACHA"/>
    <s v="ASASANSARTIN"/>
    <s v="HK1741"/>
    <x v="0"/>
    <x v="1"/>
    <n v="18"/>
    <n v="485"/>
    <n v="1242"/>
    <n v="12"/>
    <n v="42"/>
    <n v="762"/>
    <n v="12.7"/>
  </r>
  <r>
    <d v="2024-02-01T00:00:00"/>
    <x v="1"/>
    <s v="0BM"/>
    <x v="1"/>
    <s v="SANTA MARTA"/>
    <s v="LADIVA"/>
    <s v="HK2004"/>
    <x v="0"/>
    <x v="1"/>
    <n v="60"/>
    <n v="1397"/>
    <n v="2118"/>
    <n v="21"/>
    <n v="18"/>
    <n v="1278"/>
    <n v="21.3"/>
  </r>
  <r>
    <d v="2024-02-01T00:00:00"/>
    <x v="1"/>
    <s v="0BM"/>
    <x v="1"/>
    <s v="SANTA MARTA"/>
    <s v="LADIVA"/>
    <s v="HK2095"/>
    <x v="0"/>
    <x v="1"/>
    <n v="4"/>
    <n v="164"/>
    <n v="2"/>
    <n v="2"/>
    <m/>
    <n v="120"/>
    <n v="2"/>
  </r>
  <r>
    <d v="2024-02-01T00:00:00"/>
    <x v="1"/>
    <s v="0BM"/>
    <x v="1"/>
    <s v="ZONA BANANERA"/>
    <s v="LAAMALIA"/>
    <s v="HK1741"/>
    <x v="0"/>
    <x v="1"/>
    <n v="81"/>
    <n v="2185"/>
    <n v="3412"/>
    <n v="34"/>
    <n v="12"/>
    <n v="2052"/>
    <n v="34.200000000000003"/>
  </r>
  <r>
    <d v="2024-02-01T00:00:00"/>
    <x v="1"/>
    <s v="0BM"/>
    <x v="1"/>
    <s v="ZONA BANANERA"/>
    <s v="LAAMALIA"/>
    <s v="HK1750"/>
    <x v="0"/>
    <x v="1"/>
    <n v="152"/>
    <n v="4450"/>
    <n v="6618"/>
    <n v="66"/>
    <n v="18"/>
    <n v="3978"/>
    <n v="66.3"/>
  </r>
  <r>
    <d v="2024-02-01T00:00:00"/>
    <x v="1"/>
    <s v="0BM"/>
    <x v="1"/>
    <s v="ZONA BANANERA"/>
    <s v="LAAMALIA"/>
    <s v="HK2065"/>
    <x v="0"/>
    <x v="1"/>
    <n v="128"/>
    <n v="3633"/>
    <n v="5612"/>
    <n v="56"/>
    <n v="12"/>
    <n v="3372"/>
    <n v="56.2"/>
  </r>
  <r>
    <d v="2024-02-01T00:00:00"/>
    <x v="1"/>
    <s v="0BM"/>
    <x v="1"/>
    <s v="ZONA BANANERA"/>
    <s v="LAAMALIA"/>
    <s v="HK2095"/>
    <x v="0"/>
    <x v="1"/>
    <n v="95"/>
    <n v="2744"/>
    <n v="3636"/>
    <n v="36"/>
    <n v="36"/>
    <n v="2196"/>
    <n v="36.6"/>
  </r>
  <r>
    <d v="2024-02-01T00:00:00"/>
    <x v="1"/>
    <s v="0BN"/>
    <x v="23"/>
    <s v="VILLANUEVA - CASANARE"/>
    <s v="VNU"/>
    <s v="HK1648"/>
    <x v="0"/>
    <x v="0"/>
    <n v="2"/>
    <n v="40"/>
    <n v="1"/>
    <n v="1"/>
    <m/>
    <n v="60"/>
    <n v="1"/>
  </r>
  <r>
    <d v="2024-02-01T00:00:00"/>
    <x v="1"/>
    <s v="0BN"/>
    <x v="23"/>
    <s v="VILLANUEVA - CASANARE"/>
    <s v="VNU"/>
    <s v="HK1994"/>
    <x v="0"/>
    <x v="0"/>
    <n v="9"/>
    <n v="100"/>
    <n v="3"/>
    <n v="3"/>
    <m/>
    <n v="180"/>
    <n v="3"/>
  </r>
  <r>
    <d v="2024-02-01T00:00:00"/>
    <x v="1"/>
    <s v="0BP"/>
    <x v="24"/>
    <s v="AGUAZUL"/>
    <s v="AGJ"/>
    <s v="HK4733"/>
    <x v="2"/>
    <x v="0"/>
    <n v="10"/>
    <n v="120"/>
    <n v="3"/>
    <n v="3"/>
    <m/>
    <n v="180"/>
    <n v="3"/>
  </r>
  <r>
    <d v="2024-02-01T00:00:00"/>
    <x v="1"/>
    <s v="0BR"/>
    <x v="2"/>
    <s v="APARTADO"/>
    <s v="LOSPLANES"/>
    <s v="HK2892"/>
    <x v="1"/>
    <x v="1"/>
    <n v="76"/>
    <n v="5508"/>
    <n v="44"/>
    <n v="44"/>
    <m/>
    <n v="2640"/>
    <n v="44"/>
  </r>
  <r>
    <d v="2024-02-01T00:00:00"/>
    <x v="1"/>
    <s v="0BR"/>
    <x v="2"/>
    <s v="APARTADO"/>
    <s v="LOSPLANES"/>
    <s v="HK4336"/>
    <x v="1"/>
    <x v="1"/>
    <n v="52"/>
    <n v="4021"/>
    <n v="27"/>
    <n v="27"/>
    <m/>
    <n v="1620"/>
    <n v="27"/>
  </r>
  <r>
    <d v="2024-02-01T00:00:00"/>
    <x v="1"/>
    <s v="0BR"/>
    <x v="2"/>
    <s v="APARTADO"/>
    <s v="LOSPLANES"/>
    <s v="HK4336"/>
    <x v="1"/>
    <x v="2"/>
    <n v="8"/>
    <n v="641"/>
    <n v="9"/>
    <n v="9"/>
    <m/>
    <n v="540"/>
    <n v="9"/>
  </r>
  <r>
    <d v="2024-02-01T00:00:00"/>
    <x v="1"/>
    <s v="0BR"/>
    <x v="2"/>
    <s v="APARTADO"/>
    <s v="LOSPLANES"/>
    <s v="HK4416"/>
    <x v="1"/>
    <x v="1"/>
    <n v="92"/>
    <n v="6952"/>
    <n v="44"/>
    <n v="44"/>
    <m/>
    <n v="2640"/>
    <n v="44"/>
  </r>
  <r>
    <d v="2024-02-01T00:00:00"/>
    <x v="1"/>
    <s v="0BR"/>
    <x v="2"/>
    <s v="APARTADO"/>
    <s v="LOSPLANES"/>
    <s v="HK4542"/>
    <x v="1"/>
    <x v="1"/>
    <n v="71"/>
    <n v="5412"/>
    <n v="39"/>
    <n v="39"/>
    <m/>
    <n v="2340"/>
    <n v="39"/>
  </r>
  <r>
    <d v="2024-02-01T00:00:00"/>
    <x v="1"/>
    <s v="0BR"/>
    <x v="2"/>
    <s v="APARTADO"/>
    <s v="LOSPLANES"/>
    <s v="HK4704"/>
    <x v="1"/>
    <x v="1"/>
    <n v="74"/>
    <n v="5285"/>
    <n v="38"/>
    <n v="38"/>
    <m/>
    <n v="2280"/>
    <n v="38"/>
  </r>
  <r>
    <d v="2024-02-01T00:00:00"/>
    <x v="1"/>
    <s v="0BR"/>
    <x v="2"/>
    <s v="APARTADO"/>
    <s v="LOSPLANES"/>
    <s v="HK4939"/>
    <x v="1"/>
    <x v="1"/>
    <n v="67"/>
    <n v="5068"/>
    <n v="33"/>
    <n v="33"/>
    <m/>
    <n v="1980"/>
    <n v="33"/>
  </r>
  <r>
    <d v="2024-02-01T00:00:00"/>
    <x v="1"/>
    <s v="0BR"/>
    <x v="2"/>
    <s v="APARTADO"/>
    <s v="LOSPLANES"/>
    <s v="HK5113"/>
    <x v="1"/>
    <x v="1"/>
    <n v="73"/>
    <n v="5736"/>
    <n v="38"/>
    <n v="38"/>
    <m/>
    <n v="2280"/>
    <n v="38"/>
  </r>
  <r>
    <d v="2024-02-01T00:00:00"/>
    <x v="1"/>
    <s v="0BR"/>
    <x v="2"/>
    <s v="APARTADO"/>
    <s v="LOSPLANES"/>
    <s v="HK5167"/>
    <x v="1"/>
    <x v="1"/>
    <n v="74"/>
    <n v="5666"/>
    <n v="38"/>
    <n v="38"/>
    <m/>
    <n v="2280"/>
    <n v="38"/>
  </r>
  <r>
    <d v="2024-02-01T00:00:00"/>
    <x v="1"/>
    <s v="0BR"/>
    <x v="2"/>
    <s v="APARTADO"/>
    <s v="LOSPLANES"/>
    <s v="HK5300"/>
    <x v="1"/>
    <x v="1"/>
    <n v="77"/>
    <n v="5832"/>
    <n v="39"/>
    <n v="39"/>
    <m/>
    <n v="2340"/>
    <n v="39"/>
  </r>
  <r>
    <d v="2024-02-01T00:00:00"/>
    <x v="1"/>
    <s v="0BR"/>
    <x v="2"/>
    <s v="APARTADO"/>
    <s v="LOSPLANES"/>
    <s v="HK5428"/>
    <x v="1"/>
    <x v="1"/>
    <n v="72"/>
    <n v="5445"/>
    <n v="37"/>
    <n v="37"/>
    <m/>
    <n v="2220"/>
    <n v="37"/>
  </r>
  <r>
    <d v="2024-02-01T00:00:00"/>
    <x v="1"/>
    <s v="0BR"/>
    <x v="2"/>
    <s v="CIENAGA"/>
    <s v="LACEIBA"/>
    <s v="HK1767"/>
    <x v="0"/>
    <x v="1"/>
    <n v="27"/>
    <n v="640"/>
    <n v="18"/>
    <n v="18"/>
    <m/>
    <n v="1080"/>
    <n v="18"/>
  </r>
  <r>
    <d v="2024-02-01T00:00:00"/>
    <x v="1"/>
    <s v="0BR"/>
    <x v="2"/>
    <s v="CIENAGA"/>
    <s v="LACEIBA"/>
    <s v="HK3631"/>
    <x v="0"/>
    <x v="1"/>
    <n v="80"/>
    <n v="2098"/>
    <n v="55"/>
    <n v="55"/>
    <m/>
    <n v="3300"/>
    <n v="55"/>
  </r>
  <r>
    <d v="2024-02-01T00:00:00"/>
    <x v="1"/>
    <s v="0BR"/>
    <x v="2"/>
    <s v="CIENAGA"/>
    <s v="LACEIBA"/>
    <s v="HK660"/>
    <x v="0"/>
    <x v="1"/>
    <n v="50"/>
    <n v="1205"/>
    <n v="36"/>
    <n v="36"/>
    <m/>
    <n v="2160"/>
    <n v="36"/>
  </r>
  <r>
    <d v="2024-02-01T00:00:00"/>
    <x v="1"/>
    <s v="0BR"/>
    <x v="2"/>
    <s v="TURBO"/>
    <s v="INDIRA"/>
    <s v="HK2892"/>
    <x v="1"/>
    <x v="1"/>
    <n v="9"/>
    <n v="720"/>
    <n v="5"/>
    <n v="5"/>
    <m/>
    <n v="300"/>
    <n v="5"/>
  </r>
  <r>
    <d v="2024-02-01T00:00:00"/>
    <x v="1"/>
    <s v="0BR"/>
    <x v="2"/>
    <s v="TURBO"/>
    <s v="INDIRA"/>
    <s v="HK4336"/>
    <x v="1"/>
    <x v="1"/>
    <n v="23"/>
    <n v="1797"/>
    <n v="10"/>
    <n v="10"/>
    <m/>
    <n v="600"/>
    <n v="10"/>
  </r>
  <r>
    <d v="2024-02-01T00:00:00"/>
    <x v="1"/>
    <s v="0BR"/>
    <x v="2"/>
    <s v="TURBO"/>
    <s v="INDIRA"/>
    <s v="HK4336"/>
    <x v="1"/>
    <x v="2"/>
    <n v="5"/>
    <n v="406"/>
    <n v="5"/>
    <n v="5"/>
    <m/>
    <n v="300"/>
    <n v="5"/>
  </r>
  <r>
    <d v="2024-02-01T00:00:00"/>
    <x v="1"/>
    <s v="0BR"/>
    <x v="2"/>
    <s v="TURBO"/>
    <s v="INDIRA"/>
    <s v="HK4416"/>
    <x v="1"/>
    <x v="1"/>
    <n v="6"/>
    <n v="480"/>
    <n v="3"/>
    <n v="3"/>
    <m/>
    <n v="180"/>
    <n v="3"/>
  </r>
  <r>
    <d v="2024-02-01T00:00:00"/>
    <x v="1"/>
    <s v="0BR"/>
    <x v="2"/>
    <s v="TURBO"/>
    <s v="INDIRA"/>
    <s v="HK4542"/>
    <x v="1"/>
    <x v="1"/>
    <n v="15"/>
    <n v="1150"/>
    <n v="8"/>
    <n v="8"/>
    <m/>
    <n v="480"/>
    <n v="8"/>
  </r>
  <r>
    <d v="2024-02-01T00:00:00"/>
    <x v="1"/>
    <s v="0BR"/>
    <x v="2"/>
    <s v="TURBO"/>
    <s v="INDIRA"/>
    <s v="HK4704"/>
    <x v="1"/>
    <x v="1"/>
    <n v="16"/>
    <n v="1202"/>
    <n v="7"/>
    <n v="7"/>
    <m/>
    <n v="420"/>
    <n v="7"/>
  </r>
  <r>
    <d v="2024-02-01T00:00:00"/>
    <x v="1"/>
    <s v="0BR"/>
    <x v="2"/>
    <s v="TURBO"/>
    <s v="INDIRA"/>
    <s v="HK4939"/>
    <x v="1"/>
    <x v="1"/>
    <n v="31"/>
    <n v="2415"/>
    <n v="15"/>
    <n v="15"/>
    <m/>
    <n v="900"/>
    <n v="15"/>
  </r>
  <r>
    <d v="2024-02-01T00:00:00"/>
    <x v="1"/>
    <s v="0BR"/>
    <x v="2"/>
    <s v="TURBO"/>
    <s v="INDIRA"/>
    <s v="HK5113"/>
    <x v="1"/>
    <x v="1"/>
    <n v="17"/>
    <n v="1347"/>
    <n v="9"/>
    <n v="9"/>
    <m/>
    <n v="540"/>
    <n v="9"/>
  </r>
  <r>
    <d v="2024-02-01T00:00:00"/>
    <x v="1"/>
    <s v="0BR"/>
    <x v="2"/>
    <s v="TURBO"/>
    <s v="INDIRA"/>
    <s v="HK5167"/>
    <x v="1"/>
    <x v="1"/>
    <n v="19"/>
    <n v="1520"/>
    <n v="8"/>
    <n v="8"/>
    <m/>
    <n v="480"/>
    <n v="8"/>
  </r>
  <r>
    <d v="2024-02-01T00:00:00"/>
    <x v="1"/>
    <s v="0BR"/>
    <x v="2"/>
    <s v="TURBO"/>
    <s v="INDIRA"/>
    <s v="HK5300"/>
    <x v="1"/>
    <x v="1"/>
    <n v="27"/>
    <n v="2153"/>
    <n v="12"/>
    <n v="12"/>
    <m/>
    <n v="720"/>
    <n v="12"/>
  </r>
  <r>
    <d v="2024-02-01T00:00:00"/>
    <x v="1"/>
    <s v="0BR"/>
    <x v="2"/>
    <s v="TURBO"/>
    <s v="INDIRA"/>
    <s v="HK5428"/>
    <x v="1"/>
    <x v="1"/>
    <n v="23"/>
    <n v="1840"/>
    <n v="12"/>
    <n v="12"/>
    <m/>
    <n v="720"/>
    <n v="12"/>
  </r>
  <r>
    <d v="2024-02-01T00:00:00"/>
    <x v="1"/>
    <s v="0BS"/>
    <x v="3"/>
    <s v="AGUACHICA"/>
    <s v="AGY"/>
    <s v="HK1198"/>
    <x v="0"/>
    <x v="3"/>
    <n v="72"/>
    <n v="1160"/>
    <n v="3048"/>
    <n v="30"/>
    <n v="48"/>
    <n v="1848"/>
    <n v="30.8"/>
  </r>
  <r>
    <d v="2024-02-01T00:00:00"/>
    <x v="1"/>
    <s v="0BT"/>
    <x v="4"/>
    <s v="CAREPA"/>
    <s v="LOSCEDROS"/>
    <s v="HK5224"/>
    <x v="1"/>
    <x v="1"/>
    <n v="87"/>
    <n v="4878"/>
    <n v="3642"/>
    <n v="36"/>
    <n v="42"/>
    <n v="2202"/>
    <n v="36.700000000000003"/>
  </r>
  <r>
    <d v="2024-02-01T00:00:00"/>
    <x v="1"/>
    <s v="0BT"/>
    <x v="4"/>
    <s v="CAREPA"/>
    <s v="LOSCEDROS"/>
    <s v="HK5249"/>
    <x v="1"/>
    <x v="1"/>
    <n v="74"/>
    <n v="4002"/>
    <n v="3500"/>
    <n v="35"/>
    <n v="0"/>
    <n v="2100"/>
    <n v="35"/>
  </r>
  <r>
    <d v="2024-02-01T00:00:00"/>
    <x v="1"/>
    <s v="0BT"/>
    <x v="4"/>
    <s v="CAREPA"/>
    <s v="LOSCEDROS"/>
    <s v="HK5269"/>
    <x v="1"/>
    <x v="1"/>
    <n v="81"/>
    <n v="4583"/>
    <n v="3936"/>
    <n v="39"/>
    <n v="36"/>
    <n v="2376"/>
    <n v="39.6"/>
  </r>
  <r>
    <d v="2024-02-01T00:00:00"/>
    <x v="1"/>
    <s v="0BT"/>
    <x v="4"/>
    <s v="CAREPA"/>
    <s v="LOSCEDROS"/>
    <s v="HK5270"/>
    <x v="1"/>
    <x v="1"/>
    <n v="82"/>
    <n v="4631"/>
    <n v="3648"/>
    <n v="36"/>
    <n v="48"/>
    <n v="2208"/>
    <n v="36.799999999999997"/>
  </r>
  <r>
    <d v="2024-02-01T00:00:00"/>
    <x v="1"/>
    <s v="0BT"/>
    <x v="4"/>
    <s v="CAREPA"/>
    <s v="LOSCEDROS"/>
    <s v="HK5311"/>
    <x v="1"/>
    <x v="1"/>
    <n v="92"/>
    <n v="5430"/>
    <n v="3712"/>
    <n v="37"/>
    <n v="12"/>
    <n v="2232"/>
    <n v="37.200000000000003"/>
  </r>
  <r>
    <d v="2024-02-01T00:00:00"/>
    <x v="1"/>
    <s v="0BT"/>
    <x v="4"/>
    <s v="CAREPA"/>
    <s v="LOSCEDROS"/>
    <s v="HK5332"/>
    <x v="1"/>
    <x v="1"/>
    <n v="75"/>
    <n v="4521"/>
    <n v="2930"/>
    <n v="29"/>
    <n v="30"/>
    <n v="1770"/>
    <n v="29.5"/>
  </r>
  <r>
    <d v="2024-02-01T00:00:00"/>
    <x v="1"/>
    <s v="0CC"/>
    <x v="5"/>
    <s v="FUENTE DE ORO"/>
    <s v="FUT"/>
    <s v="HK1723"/>
    <x v="0"/>
    <x v="2"/>
    <n v="42"/>
    <n v="464"/>
    <n v="1307"/>
    <n v="13"/>
    <n v="7"/>
    <n v="787"/>
    <n v="13.116666666666667"/>
  </r>
  <r>
    <d v="2024-02-01T00:00:00"/>
    <x v="1"/>
    <s v="0CC"/>
    <x v="5"/>
    <s v="FUENTE DE ORO"/>
    <s v="FUT"/>
    <s v="HK1723"/>
    <x v="0"/>
    <x v="4"/>
    <n v="11"/>
    <n v="125"/>
    <n v="2252"/>
    <n v="22"/>
    <n v="52"/>
    <n v="1372"/>
    <n v="22.866666666666667"/>
  </r>
  <r>
    <d v="2024-02-01T00:00:00"/>
    <x v="1"/>
    <s v="0CK"/>
    <x v="6"/>
    <s v="PUERTO LOPEZ"/>
    <s v="PLD"/>
    <s v="HK1364"/>
    <x v="0"/>
    <x v="0"/>
    <n v="3"/>
    <n v="265"/>
    <n v="850"/>
    <n v="85"/>
    <n v="0"/>
    <n v="5100"/>
    <n v="85"/>
  </r>
  <r>
    <d v="2024-02-01T00:00:00"/>
    <x v="1"/>
    <s v="0CK"/>
    <x v="6"/>
    <s v="PUERTO LOPEZ"/>
    <s v="PLD"/>
    <s v="HK1766"/>
    <x v="0"/>
    <x v="0"/>
    <n v="2"/>
    <n v="90"/>
    <n v="3"/>
    <n v="3"/>
    <m/>
    <n v="180"/>
    <n v="3"/>
  </r>
  <r>
    <d v="2024-02-01T00:00:00"/>
    <x v="1"/>
    <s v="0CK"/>
    <x v="6"/>
    <s v="PUERTO LOPEZ"/>
    <s v="PLD"/>
    <s v="HK2037"/>
    <x v="0"/>
    <x v="0"/>
    <n v="2"/>
    <n v="190"/>
    <n v="620"/>
    <n v="62"/>
    <n v="0"/>
    <n v="3720"/>
    <n v="62"/>
  </r>
  <r>
    <d v="2024-02-01T00:00:00"/>
    <x v="1"/>
    <s v="0CP"/>
    <x v="7"/>
    <s v="PURIFICACION"/>
    <s v="LAMARIA "/>
    <s v="HK383"/>
    <x v="2"/>
    <x v="0"/>
    <n v="81"/>
    <n v="988"/>
    <n v="2242"/>
    <n v="22"/>
    <n v="42"/>
    <n v="1362"/>
    <n v="22.7"/>
  </r>
  <r>
    <d v="2024-02-01T00:00:00"/>
    <x v="1"/>
    <s v="0CR"/>
    <x v="25"/>
    <s v="CIENAGA"/>
    <s v="LALUCHA"/>
    <s v="HK4014"/>
    <x v="7"/>
    <x v="1"/>
    <n v="58"/>
    <n v="3594"/>
    <n v="4348"/>
    <n v="43"/>
    <n v="48"/>
    <n v="2628"/>
    <n v="43.8"/>
  </r>
  <r>
    <d v="2024-02-01T00:00:00"/>
    <x v="1"/>
    <s v="0CR"/>
    <x v="25"/>
    <s v="CIENAGA"/>
    <s v="LALUCHA"/>
    <s v="HK4077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3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436"/>
    <x v="7"/>
    <x v="1"/>
    <n v="60"/>
    <n v="3902"/>
    <n v="5506"/>
    <n v="55"/>
    <n v="6"/>
    <n v="3306"/>
    <n v="55.1"/>
  </r>
  <r>
    <d v="2024-02-01T00:00:00"/>
    <x v="1"/>
    <s v="0CR"/>
    <x v="25"/>
    <s v="CIENAGA"/>
    <s v="LALUCHA"/>
    <s v="HK4952"/>
    <x v="7"/>
    <x v="1"/>
    <n v="0"/>
    <n v="0"/>
    <n v="506"/>
    <n v="50"/>
    <n v="6"/>
    <n v="3006"/>
    <n v="50.1"/>
  </r>
  <r>
    <d v="2024-02-01T00:00:00"/>
    <x v="1"/>
    <s v="0CR"/>
    <x v="25"/>
    <s v="CIENAGA"/>
    <s v="LALUCHA"/>
    <s v="HK496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085"/>
    <x v="7"/>
    <x v="1"/>
    <n v="65"/>
    <n v="3148"/>
    <n v="5824"/>
    <n v="58"/>
    <n v="24"/>
    <n v="3504"/>
    <n v="58.4"/>
  </r>
  <r>
    <d v="2024-02-01T00:00:00"/>
    <x v="1"/>
    <s v="0CR"/>
    <x v="25"/>
    <s v="CIENAGA"/>
    <s v="LALUCHA"/>
    <s v="HK5106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177"/>
    <x v="7"/>
    <x v="1"/>
    <n v="40"/>
    <n v="3351"/>
    <n v="3724"/>
    <n v="37"/>
    <n v="24"/>
    <n v="2244"/>
    <n v="37.4"/>
  </r>
  <r>
    <d v="2024-02-01T00:00:00"/>
    <x v="1"/>
    <s v="0CW"/>
    <x v="9"/>
    <s v="CUMARAL"/>
    <s v="CMR(PISTA LA MARIA) "/>
    <s v="HK1525"/>
    <x v="0"/>
    <x v="0"/>
    <n v="3"/>
    <n v="55"/>
    <n v="100"/>
    <n v="10"/>
    <n v="0"/>
    <n v="600"/>
    <n v="10"/>
  </r>
  <r>
    <d v="2024-02-01T00:00:00"/>
    <x v="1"/>
    <s v="0CW"/>
    <x v="9"/>
    <s v="CUMARAL"/>
    <s v="CMR(PISTA LA MARIA) "/>
    <s v="HK1525"/>
    <x v="0"/>
    <x v="0"/>
    <n v="112"/>
    <n v="2435"/>
    <n v="4210"/>
    <n v="42"/>
    <n v="10"/>
    <n v="2530"/>
    <n v="42.166666666666664"/>
  </r>
  <r>
    <d v="2024-02-01T00:00:00"/>
    <x v="1"/>
    <s v="0CW"/>
    <x v="9"/>
    <s v="CUMARAL"/>
    <s v="CMR(PISTA LA MARIA) "/>
    <s v="HK1525"/>
    <x v="0"/>
    <x v="5"/>
    <n v="69"/>
    <n v="1465"/>
    <n v="2630"/>
    <n v="26"/>
    <n v="30"/>
    <n v="1590"/>
    <n v="26.5"/>
  </r>
  <r>
    <d v="2024-02-01T00:00:00"/>
    <x v="1"/>
    <s v="0DD"/>
    <x v="10"/>
    <s v="ALVARADO"/>
    <s v="AGB"/>
    <s v="HK732"/>
    <x v="2"/>
    <x v="0"/>
    <n v="4"/>
    <n v="25"/>
    <n v="100"/>
    <n v="10"/>
    <n v="0"/>
    <n v="600"/>
    <n v="10"/>
  </r>
  <r>
    <d v="2024-02-01T00:00:00"/>
    <x v="1"/>
    <s v="0DD"/>
    <x v="10"/>
    <s v="ALVARADO"/>
    <s v="CAT"/>
    <s v="HK1680"/>
    <x v="2"/>
    <x v="0"/>
    <n v="2"/>
    <n v="12.5"/>
    <n v="30"/>
    <n v="30"/>
    <m/>
    <n v="1800"/>
    <n v="30"/>
  </r>
  <r>
    <d v="2024-02-01T00:00:00"/>
    <x v="1"/>
    <s v="0DD"/>
    <x v="10"/>
    <s v="ALVARADO"/>
    <s v="CAT"/>
    <s v="HK732"/>
    <x v="2"/>
    <x v="0"/>
    <n v="2"/>
    <n v="12.5"/>
    <n v="30"/>
    <n v="30"/>
    <m/>
    <n v="1800"/>
    <n v="30"/>
  </r>
  <r>
    <d v="2024-02-01T00:00:00"/>
    <x v="1"/>
    <s v="0DD"/>
    <x v="10"/>
    <s v="CAMPOALEGRE"/>
    <s v="CUM"/>
    <s v="HK1290"/>
    <x v="2"/>
    <x v="0"/>
    <n v="16"/>
    <n v="100"/>
    <n v="400"/>
    <n v="40"/>
    <n v="0"/>
    <n v="2400"/>
    <n v="40"/>
  </r>
  <r>
    <d v="2024-02-01T00:00:00"/>
    <x v="1"/>
    <s v="0DD"/>
    <x v="10"/>
    <s v="CAMPOALEGRE"/>
    <s v="ELH"/>
    <s v="HK1290"/>
    <x v="2"/>
    <x v="0"/>
    <n v="20"/>
    <n v="125"/>
    <n v="500"/>
    <n v="50"/>
    <n v="0"/>
    <n v="3000"/>
    <n v="50"/>
  </r>
  <r>
    <d v="2024-02-01T00:00:00"/>
    <x v="1"/>
    <s v="0DD"/>
    <x v="10"/>
    <s v="EL ESPINAL"/>
    <s v="ABT"/>
    <s v="HK1785"/>
    <x v="2"/>
    <x v="0"/>
    <n v="4"/>
    <n v="25"/>
    <n v="100"/>
    <n v="10"/>
    <n v="0"/>
    <n v="600"/>
    <n v="10"/>
  </r>
  <r>
    <d v="2024-02-01T00:00:00"/>
    <x v="1"/>
    <s v="0DD"/>
    <x v="10"/>
    <s v="EL ESPINAL"/>
    <s v="ABT"/>
    <s v="HK732"/>
    <x v="2"/>
    <x v="0"/>
    <n v="4"/>
    <n v="25"/>
    <n v="100"/>
    <n v="10"/>
    <n v="0"/>
    <n v="600"/>
    <n v="10"/>
  </r>
  <r>
    <d v="2024-02-01T00:00:00"/>
    <x v="1"/>
    <s v="0DD"/>
    <x v="10"/>
    <s v="EL ESPINAL"/>
    <s v="AGB"/>
    <s v="HK1325"/>
    <x v="2"/>
    <x v="0"/>
    <n v="16"/>
    <n v="100"/>
    <n v="400"/>
    <n v="40"/>
    <n v="0"/>
    <n v="2400"/>
    <n v="40"/>
  </r>
  <r>
    <d v="2024-02-01T00:00:00"/>
    <x v="1"/>
    <s v="0DD"/>
    <x v="10"/>
    <s v="EL ESPINAL"/>
    <s v="AGB"/>
    <s v="HK1781"/>
    <x v="2"/>
    <x v="0"/>
    <n v="12"/>
    <n v="75"/>
    <n v="300"/>
    <n v="30"/>
    <n v="0"/>
    <n v="1800"/>
    <n v="30"/>
  </r>
  <r>
    <d v="2024-02-01T00:00:00"/>
    <x v="1"/>
    <s v="0DD"/>
    <x v="10"/>
    <s v="EL ESPINAL"/>
    <s v="AGB"/>
    <s v="HK419"/>
    <x v="2"/>
    <x v="0"/>
    <n v="32"/>
    <n v="200"/>
    <n v="800"/>
    <n v="80"/>
    <n v="0"/>
    <n v="4800"/>
    <n v="80"/>
  </r>
  <r>
    <d v="2024-02-01T00:00:00"/>
    <x v="1"/>
    <s v="0DD"/>
    <x v="10"/>
    <s v="EL ESPINAL"/>
    <s v="CHA"/>
    <s v="HK1325"/>
    <x v="2"/>
    <x v="0"/>
    <n v="4"/>
    <n v="25"/>
    <n v="100"/>
    <n v="10"/>
    <n v="0"/>
    <n v="600"/>
    <n v="10"/>
  </r>
  <r>
    <d v="2024-02-01T00:00:00"/>
    <x v="1"/>
    <s v="0DD"/>
    <x v="10"/>
    <s v="GUAMO"/>
    <s v="LAA"/>
    <s v="HK1325"/>
    <x v="2"/>
    <x v="0"/>
    <n v="16"/>
    <n v="100"/>
    <n v="400"/>
    <n v="40"/>
    <n v="0"/>
    <n v="2400"/>
    <n v="40"/>
  </r>
  <r>
    <d v="2024-02-01T00:00:00"/>
    <x v="1"/>
    <s v="0DD"/>
    <x v="10"/>
    <s v="GUAMO"/>
    <s v="LAA"/>
    <s v="HK1781"/>
    <x v="2"/>
    <x v="0"/>
    <n v="18"/>
    <n v="112.5"/>
    <n v="430"/>
    <n v="43"/>
    <n v="0"/>
    <n v="2580"/>
    <n v="43"/>
  </r>
  <r>
    <d v="2024-02-01T00:00:00"/>
    <x v="1"/>
    <s v="0DD"/>
    <x v="10"/>
    <s v="GUAMO"/>
    <s v="LAA"/>
    <s v="HK419"/>
    <x v="2"/>
    <x v="0"/>
    <n v="4"/>
    <n v="25"/>
    <n v="100"/>
    <n v="10"/>
    <n v="0"/>
    <n v="600"/>
    <n v="10"/>
  </r>
  <r>
    <d v="2024-02-01T00:00:00"/>
    <x v="1"/>
    <s v="0DD"/>
    <x v="10"/>
    <s v="IBAGUE"/>
    <s v="ECB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EET"/>
    <s v="HK1680"/>
    <x v="2"/>
    <x v="0"/>
    <n v="8"/>
    <n v="50"/>
    <n v="200"/>
    <n v="20"/>
    <n v="0"/>
    <n v="1200"/>
    <n v="20"/>
  </r>
  <r>
    <d v="2024-02-01T00:00:00"/>
    <x v="1"/>
    <s v="0DD"/>
    <x v="10"/>
    <s v="IBAGUE"/>
    <s v="EE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EET"/>
    <s v="HK732"/>
    <x v="2"/>
    <x v="0"/>
    <n v="20"/>
    <n v="125"/>
    <n v="500"/>
    <n v="50"/>
    <n v="0"/>
    <n v="3000"/>
    <n v="50"/>
  </r>
  <r>
    <d v="2024-02-01T00:00:00"/>
    <x v="1"/>
    <s v="0DD"/>
    <x v="10"/>
    <s v="IBAGUE"/>
    <s v="EPR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1785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PPT"/>
    <s v="HK1680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732"/>
    <x v="2"/>
    <x v="0"/>
    <n v="4"/>
    <n v="25"/>
    <n v="100"/>
    <n v="10"/>
    <n v="0"/>
    <n v="600"/>
    <n v="10"/>
  </r>
  <r>
    <d v="2024-02-01T00:00:00"/>
    <x v="1"/>
    <s v="0DD"/>
    <x v="10"/>
    <s v="IBAGUE"/>
    <s v="RGR"/>
    <s v="HK1680"/>
    <x v="2"/>
    <x v="0"/>
    <n v="2"/>
    <n v="12.5"/>
    <n v="30"/>
    <n v="30"/>
    <m/>
    <n v="1800"/>
    <n v="30"/>
  </r>
  <r>
    <d v="2024-02-01T00:00:00"/>
    <x v="1"/>
    <s v="0DD"/>
    <x v="10"/>
    <s v="IBAGUE"/>
    <s v="RGR"/>
    <s v="HK1785"/>
    <x v="2"/>
    <x v="0"/>
    <n v="24"/>
    <n v="150"/>
    <n v="600"/>
    <n v="60"/>
    <n v="0"/>
    <n v="3600"/>
    <n v="60"/>
  </r>
  <r>
    <d v="2024-02-01T00:00:00"/>
    <x v="1"/>
    <s v="0DD"/>
    <x v="10"/>
    <s v="IBAGUE"/>
    <s v="RGR"/>
    <s v="HK732"/>
    <x v="2"/>
    <x v="0"/>
    <n v="6"/>
    <n v="37.5"/>
    <n v="130"/>
    <n v="13"/>
    <n v="0"/>
    <n v="780"/>
    <n v="13"/>
  </r>
  <r>
    <d v="2024-02-01T00:00:00"/>
    <x v="1"/>
    <s v="0DD"/>
    <x v="10"/>
    <s v="PALERMO"/>
    <s v="GUN"/>
    <s v="HK1290"/>
    <x v="2"/>
    <x v="0"/>
    <n v="12"/>
    <n v="75"/>
    <n v="300"/>
    <n v="30"/>
    <n v="0"/>
    <n v="1800"/>
    <n v="30"/>
  </r>
  <r>
    <d v="2024-02-01T00:00:00"/>
    <x v="1"/>
    <s v="0DD"/>
    <x v="10"/>
    <s v="PALERMO"/>
    <s v="JUN"/>
    <s v="HK1290"/>
    <x v="2"/>
    <x v="0"/>
    <n v="24"/>
    <n v="150"/>
    <n v="600"/>
    <n v="60"/>
    <n v="0"/>
    <n v="3600"/>
    <n v="60"/>
  </r>
  <r>
    <d v="2024-02-01T00:00:00"/>
    <x v="1"/>
    <s v="0DD"/>
    <x v="10"/>
    <s v="PIEDRAS"/>
    <s v="PRA "/>
    <s v="HK1785"/>
    <x v="2"/>
    <x v="0"/>
    <n v="2"/>
    <n v="12.5"/>
    <n v="30"/>
    <n v="30"/>
    <m/>
    <n v="1800"/>
    <n v="30"/>
  </r>
  <r>
    <d v="2024-02-01T00:00:00"/>
    <x v="1"/>
    <s v="0DD"/>
    <x v="10"/>
    <s v="PIEDRAS"/>
    <s v="SAM"/>
    <s v="HK1680"/>
    <x v="2"/>
    <x v="0"/>
    <n v="4"/>
    <n v="25"/>
    <n v="100"/>
    <n v="10"/>
    <n v="0"/>
    <n v="600"/>
    <n v="10"/>
  </r>
  <r>
    <d v="2024-02-01T00:00:00"/>
    <x v="1"/>
    <s v="0DD"/>
    <x v="10"/>
    <s v="PIEDRAS"/>
    <s v="SAM"/>
    <s v="HK1785"/>
    <x v="2"/>
    <x v="0"/>
    <n v="4"/>
    <n v="25"/>
    <n v="100"/>
    <n v="10"/>
    <n v="0"/>
    <n v="600"/>
    <n v="10"/>
  </r>
  <r>
    <d v="2024-02-01T00:00:00"/>
    <x v="1"/>
    <s v="0DD"/>
    <x v="10"/>
    <s v="PIEDRAS"/>
    <s v="SJT"/>
    <s v="HK732"/>
    <x v="2"/>
    <x v="0"/>
    <n v="2"/>
    <n v="12.5"/>
    <n v="30"/>
    <n v="30"/>
    <m/>
    <n v="1800"/>
    <n v="30"/>
  </r>
  <r>
    <d v="2024-02-01T00:00:00"/>
    <x v="1"/>
    <s v="0DD"/>
    <x v="10"/>
    <s v="TELLO"/>
    <s v="TLO"/>
    <s v="HK1290"/>
    <x v="2"/>
    <x v="0"/>
    <n v="16"/>
    <n v="100"/>
    <n v="400"/>
    <n v="40"/>
    <n v="0"/>
    <n v="2400"/>
    <n v="40"/>
  </r>
  <r>
    <d v="2024-02-01T00:00:00"/>
    <x v="1"/>
    <s v="0DD"/>
    <x v="10"/>
    <s v="TESALIA"/>
    <s v="TSI"/>
    <s v="HK1290"/>
    <x v="2"/>
    <x v="0"/>
    <n v="2"/>
    <n v="12.5"/>
    <n v="30"/>
    <n v="30"/>
    <m/>
    <n v="1800"/>
    <n v="30"/>
  </r>
  <r>
    <d v="2024-02-01T00:00:00"/>
    <x v="1"/>
    <s v="0DD"/>
    <x v="10"/>
    <s v="VENADILLO"/>
    <s v="BOL"/>
    <s v="HK1680"/>
    <x v="2"/>
    <x v="0"/>
    <n v="38"/>
    <n v="237.5"/>
    <n v="930"/>
    <n v="93"/>
    <n v="0"/>
    <n v="5580"/>
    <n v="93"/>
  </r>
  <r>
    <d v="2024-02-01T00:00:00"/>
    <x v="1"/>
    <s v="0DD"/>
    <x v="10"/>
    <s v="VENADILLO"/>
    <s v="BOL"/>
    <s v="HK732"/>
    <x v="2"/>
    <x v="0"/>
    <n v="2"/>
    <n v="12.5"/>
    <n v="30"/>
    <n v="30"/>
    <m/>
    <n v="1800"/>
    <n v="30"/>
  </r>
  <r>
    <d v="2024-02-01T00:00:00"/>
    <x v="1"/>
    <s v="0DH"/>
    <x v="26"/>
    <s v="YOPAL"/>
    <s v="ARAGUANEY"/>
    <s v="HK1266"/>
    <x v="2"/>
    <x v="0"/>
    <n v="0"/>
    <n v="0"/>
    <n v="0"/>
    <n v="0"/>
    <m/>
    <n v="0"/>
    <n v="0"/>
  </r>
  <r>
    <d v="2024-02-01T00:00:00"/>
    <x v="1"/>
    <s v="0DH"/>
    <x v="26"/>
    <s v="YOPAL"/>
    <s v="ARAGUANEY"/>
    <s v="HK2014"/>
    <x v="0"/>
    <x v="0"/>
    <n v="0"/>
    <n v="0"/>
    <n v="0"/>
    <n v="0"/>
    <m/>
    <n v="0"/>
    <n v="0"/>
  </r>
  <r>
    <d v="2024-02-01T00:00:00"/>
    <x v="1"/>
    <s v="0DH"/>
    <x v="26"/>
    <s v="YOPAL"/>
    <s v="ARAGUANEY"/>
    <s v="HK2096"/>
    <x v="0"/>
    <x v="0"/>
    <n v="0"/>
    <n v="0"/>
    <n v="0"/>
    <n v="0"/>
    <m/>
    <n v="0"/>
    <n v="0"/>
  </r>
  <r>
    <d v="2024-02-01T00:00:00"/>
    <x v="1"/>
    <s v="0DL"/>
    <x v="11"/>
    <s v="MANI"/>
    <s v="SKDL"/>
    <s v="HK1970"/>
    <x v="0"/>
    <x v="0"/>
    <n v="13"/>
    <n v="1440"/>
    <n v="24"/>
    <n v="24"/>
    <m/>
    <n v="1440"/>
    <n v="24"/>
  </r>
  <r>
    <d v="2024-02-01T00:00:00"/>
    <x v="1"/>
    <s v="0DL"/>
    <x v="11"/>
    <s v="MANI"/>
    <s v="SKDL"/>
    <s v="HK5403"/>
    <x v="3"/>
    <x v="0"/>
    <n v="2"/>
    <n v="350"/>
    <n v="550"/>
    <n v="55"/>
    <n v="0"/>
    <n v="3300"/>
    <n v="55"/>
  </r>
  <r>
    <d v="2024-02-01T00:00:00"/>
    <x v="1"/>
    <s v="0DL"/>
    <x v="11"/>
    <s v="PUERTO LOPEZ"/>
    <s v="SQNP"/>
    <s v="HK1535"/>
    <x v="0"/>
    <x v="0"/>
    <n v="9"/>
    <n v="750"/>
    <n v="2230"/>
    <n v="22"/>
    <n v="30"/>
    <n v="1350"/>
    <n v="22.5"/>
  </r>
  <r>
    <d v="2024-02-01T00:00:00"/>
    <x v="1"/>
    <s v="0DL"/>
    <x v="11"/>
    <s v="PUERTO LOPEZ"/>
    <s v="SQNP"/>
    <s v="HK1639"/>
    <x v="0"/>
    <x v="0"/>
    <n v="4"/>
    <n v="450"/>
    <n v="730"/>
    <n v="73"/>
    <n v="0"/>
    <n v="4380"/>
    <n v="73"/>
  </r>
  <r>
    <d v="2024-02-01T00:00:00"/>
    <x v="1"/>
    <s v="0DP"/>
    <x v="12"/>
    <s v="ARAUCA - MUNICIPIO"/>
    <s v="LOSGAVANES"/>
    <s v="HK2466"/>
    <x v="0"/>
    <x v="0"/>
    <n v="0"/>
    <n v="0"/>
    <n v="0"/>
    <n v="0"/>
    <m/>
    <n v="0"/>
    <n v="0"/>
  </r>
  <r>
    <d v="2024-02-01T00:00:00"/>
    <x v="1"/>
    <s v="0DR"/>
    <x v="13"/>
    <s v="VILLAVICENCIO"/>
    <s v="NUEVACANAIMA"/>
    <s v="HK1684"/>
    <x v="2"/>
    <x v="0"/>
    <n v="131"/>
    <n v="1833"/>
    <n v="33"/>
    <n v="33"/>
    <m/>
    <n v="1980"/>
    <n v="33"/>
  </r>
  <r>
    <d v="2024-02-01T00:00:00"/>
    <x v="1"/>
    <s v="0DT"/>
    <x v="27"/>
    <s v="PUERTO LOPEZ"/>
    <s v="SQZM"/>
    <s v="HK1652"/>
    <x v="0"/>
    <x v="0"/>
    <n v="11"/>
    <n v="320"/>
    <n v="8"/>
    <n v="8"/>
    <m/>
    <n v="480"/>
    <n v="8"/>
  </r>
  <r>
    <d v="2024-02-01T00:00:00"/>
    <x v="1"/>
    <s v="0DU"/>
    <x v="14"/>
    <s v="VILLAVICENCIO"/>
    <s v="9AV"/>
    <s v="HK1739"/>
    <x v="0"/>
    <x v="0"/>
    <n v="34"/>
    <n v="454"/>
    <n v="135"/>
    <n v="13"/>
    <n v="5"/>
    <n v="785"/>
    <n v="13.083333333333334"/>
  </r>
  <r>
    <d v="2024-02-01T00:00:00"/>
    <x v="1"/>
    <s v="0DU"/>
    <x v="14"/>
    <s v="VILLAVICENCIO"/>
    <s v="9AV"/>
    <s v="HK2319"/>
    <x v="0"/>
    <x v="0"/>
    <n v="27"/>
    <n v="355"/>
    <n v="11"/>
    <n v="11"/>
    <m/>
    <n v="660"/>
    <n v="11"/>
  </r>
  <r>
    <d v="2024-02-01T00:00:00"/>
    <x v="1"/>
    <s v="0DX"/>
    <x v="15"/>
    <s v="NUNCHIA"/>
    <s v="NUT"/>
    <s v="HK1784"/>
    <x v="2"/>
    <x v="0"/>
    <n v="160"/>
    <n v="2400"/>
    <n v="60"/>
    <n v="60"/>
    <m/>
    <n v="3600"/>
    <n v="60"/>
  </r>
  <r>
    <d v="2024-02-01T00:00:00"/>
    <x v="1"/>
    <s v="0DX"/>
    <x v="15"/>
    <s v="VILLANUEVA - CASANARE"/>
    <s v="9AO"/>
    <s v="HK1136"/>
    <x v="2"/>
    <x v="0"/>
    <n v="12"/>
    <n v="172"/>
    <n v="43"/>
    <n v="43"/>
    <m/>
    <n v="2580"/>
    <n v="43"/>
  </r>
  <r>
    <d v="2024-02-01T00:00:00"/>
    <x v="1"/>
    <s v="0DX"/>
    <x v="15"/>
    <s v="VILLANUEVA - CASANARE"/>
    <s v="9AO"/>
    <s v="HK673"/>
    <x v="2"/>
    <x v="0"/>
    <n v="24"/>
    <n v="360"/>
    <n v="9"/>
    <n v="9"/>
    <m/>
    <n v="540"/>
    <n v="9"/>
  </r>
  <r>
    <d v="2024-02-01T00:00:00"/>
    <x v="1"/>
    <s v="0DX"/>
    <x v="15"/>
    <s v="VILLANUEVA - CASANARE"/>
    <s v="9AO"/>
    <s v="HK946"/>
    <x v="2"/>
    <x v="0"/>
    <n v="53"/>
    <n v="800"/>
    <n v="20"/>
    <n v="20"/>
    <m/>
    <n v="1200"/>
    <n v="20"/>
  </r>
  <r>
    <d v="2024-02-01T00:00:00"/>
    <x v="1"/>
    <s v="0DX"/>
    <x v="15"/>
    <s v="YOPAL"/>
    <s v="BUO"/>
    <s v="HK616"/>
    <x v="2"/>
    <x v="0"/>
    <n v="18"/>
    <n v="280"/>
    <n v="7"/>
    <n v="7"/>
    <m/>
    <n v="420"/>
    <n v="7"/>
  </r>
  <r>
    <d v="2024-02-01T00:00:00"/>
    <x v="1"/>
    <s v="0DY"/>
    <x v="16"/>
    <s v="LERIDA"/>
    <s v="9IDY"/>
    <s v="HK1674"/>
    <x v="2"/>
    <x v="0"/>
    <n v="38"/>
    <n v="380"/>
    <n v="1520"/>
    <n v="15"/>
    <n v="20"/>
    <n v="920"/>
    <n v="15.333333333333334"/>
  </r>
  <r>
    <d v="2024-02-01T00:00:00"/>
    <x v="1"/>
    <s v="0EN"/>
    <x v="16"/>
    <s v="PAZ DE ARIPORO"/>
    <s v="LAFORTALEZA"/>
    <s v="HK1837"/>
    <x v="0"/>
    <x v="0"/>
    <n v="1"/>
    <n v="40"/>
    <n v="210"/>
    <n v="21"/>
    <n v="0"/>
    <n v="1260"/>
    <n v="21"/>
  </r>
  <r>
    <d v="2024-02-01T00:00:00"/>
    <x v="1"/>
    <s v="0ET"/>
    <x v="18"/>
    <s v="CANDELARIA"/>
    <s v="LAESMERALDA"/>
    <s v="HK5218"/>
    <x v="4"/>
    <x v="7"/>
    <n v="32"/>
    <n v="764"/>
    <n v="2536"/>
    <n v="25"/>
    <n v="36"/>
    <n v="1536"/>
    <n v="25.6"/>
  </r>
  <r>
    <d v="2024-02-01T00:00:00"/>
    <x v="1"/>
    <s v="0ET"/>
    <x v="18"/>
    <s v="CANDELARIA"/>
    <s v="LAESMERALDA"/>
    <s v="HK5336"/>
    <x v="4"/>
    <x v="7"/>
    <n v="71"/>
    <n v="1351"/>
    <n v="4518"/>
    <n v="45"/>
    <n v="18"/>
    <n v="2718"/>
    <n v="45.3"/>
  </r>
  <r>
    <d v="2024-02-01T00:00:00"/>
    <x v="1"/>
    <s v="0EV"/>
    <x v="19"/>
    <s v="APARTADO"/>
    <s v="7KK"/>
    <s v="HK5380"/>
    <x v="5"/>
    <x v="1"/>
    <n v="3"/>
    <n v="208"/>
    <n v="2"/>
    <n v="2"/>
    <m/>
    <n v="120"/>
    <n v="2"/>
  </r>
  <r>
    <d v="2024-02-01T00:00:00"/>
    <x v="1"/>
    <s v="0EV"/>
    <x v="19"/>
    <s v="APARTADO"/>
    <s v="7KK"/>
    <s v="HK5381"/>
    <x v="5"/>
    <x v="1"/>
    <n v="97"/>
    <n v="6265"/>
    <n v="478"/>
    <n v="47"/>
    <n v="8"/>
    <n v="2828"/>
    <n v="47.133333333333333"/>
  </r>
  <r>
    <d v="2024-02-01T00:00:00"/>
    <x v="1"/>
    <s v="0EV"/>
    <x v="19"/>
    <s v="APARTADO"/>
    <s v="7KK"/>
    <s v="HK5384"/>
    <x v="5"/>
    <x v="1"/>
    <n v="109"/>
    <n v="7535"/>
    <n v="556"/>
    <n v="55"/>
    <n v="6"/>
    <n v="3306"/>
    <n v="55.1"/>
  </r>
  <r>
    <d v="2024-02-01T00:00:00"/>
    <x v="1"/>
    <s v="0EV"/>
    <x v="19"/>
    <s v="APARTADO"/>
    <s v="7KK"/>
    <s v="HK5385"/>
    <x v="5"/>
    <x v="1"/>
    <n v="388"/>
    <n v="27568"/>
    <n v="197"/>
    <n v="19"/>
    <n v="7"/>
    <n v="1147"/>
    <n v="19.116666666666667"/>
  </r>
  <r>
    <d v="2024-02-01T00:00:00"/>
    <x v="1"/>
    <s v="0EV"/>
    <x v="19"/>
    <s v="APARTADO"/>
    <s v="7KK"/>
    <s v="HK5386"/>
    <x v="5"/>
    <x v="1"/>
    <n v="97"/>
    <n v="7023"/>
    <n v="505"/>
    <n v="50"/>
    <n v="5"/>
    <n v="3005"/>
    <n v="50.083333333333336"/>
  </r>
  <r>
    <d v="2024-02-01T00:00:00"/>
    <x v="1"/>
    <s v="0EV"/>
    <x v="19"/>
    <s v="APARTADO"/>
    <s v="7KK"/>
    <s v="HK5387"/>
    <x v="5"/>
    <x v="1"/>
    <n v="82"/>
    <n v="6537"/>
    <n v="411"/>
    <n v="41"/>
    <n v="1"/>
    <n v="2461"/>
    <n v="41.016666666666666"/>
  </r>
  <r>
    <d v="2024-02-01T00:00:00"/>
    <x v="1"/>
    <s v="0EW"/>
    <x v="28"/>
    <s v="ANSERMANUEVO"/>
    <s v="SKDA"/>
    <s v="HK5356"/>
    <x v="8"/>
    <x v="7"/>
    <n v="2"/>
    <n v="57"/>
    <n v="117"/>
    <n v="11"/>
    <n v="7"/>
    <n v="667"/>
    <n v="11.116666666666667"/>
  </r>
  <r>
    <d v="2024-02-01T00:00:00"/>
    <x v="1"/>
    <s v="0EW"/>
    <x v="28"/>
    <s v="ANSERMANUEVO"/>
    <s v="SKDA"/>
    <s v="HK5359"/>
    <x v="8"/>
    <x v="7"/>
    <n v="1"/>
    <n v="45"/>
    <n v="101"/>
    <n v="10"/>
    <n v="1"/>
    <n v="601"/>
    <n v="10.016666666666667"/>
  </r>
  <r>
    <d v="2024-02-01T00:00:00"/>
    <x v="1"/>
    <s v="0EW"/>
    <x v="28"/>
    <s v="ANSERMANUEVO"/>
    <s v="SQGD"/>
    <s v="HK5356"/>
    <x v="8"/>
    <x v="7"/>
    <n v="1"/>
    <n v="22"/>
    <n v="11"/>
    <n v="11"/>
    <m/>
    <n v="660"/>
    <n v="11"/>
  </r>
  <r>
    <d v="2024-02-01T00:00:00"/>
    <x v="1"/>
    <s v="0EW"/>
    <x v="28"/>
    <s v="BALBOA"/>
    <s v="SKDA"/>
    <s v="HK5356"/>
    <x v="8"/>
    <x v="7"/>
    <n v="7"/>
    <n v="129"/>
    <n v="251"/>
    <n v="25"/>
    <n v="1"/>
    <n v="1501"/>
    <n v="25.016666666666666"/>
  </r>
  <r>
    <d v="2024-02-01T00:00:00"/>
    <x v="1"/>
    <s v="0EW"/>
    <x v="28"/>
    <s v="BALBOA"/>
    <s v="SKDA"/>
    <s v="HK5359"/>
    <x v="8"/>
    <x v="7"/>
    <n v="3"/>
    <n v="54"/>
    <n v="166"/>
    <n v="16"/>
    <n v="6"/>
    <n v="966"/>
    <n v="16.100000000000001"/>
  </r>
  <r>
    <d v="2024-02-01T00:00:00"/>
    <x v="1"/>
    <s v="0EW"/>
    <x v="28"/>
    <s v="BALBOA"/>
    <s v="SQGD"/>
    <s v="HK5207"/>
    <x v="8"/>
    <x v="7"/>
    <n v="1"/>
    <n v="29"/>
    <n v="13"/>
    <n v="13"/>
    <m/>
    <n v="780"/>
    <n v="13"/>
  </r>
  <r>
    <d v="2024-02-01T00:00:00"/>
    <x v="1"/>
    <s v="0EW"/>
    <x v="28"/>
    <s v="BUGALAGRANDE"/>
    <s v="SQGD"/>
    <s v="HK5359"/>
    <x v="8"/>
    <x v="7"/>
    <n v="4"/>
    <n v="72"/>
    <n v="5"/>
    <n v="5"/>
    <m/>
    <n v="300"/>
    <n v="5"/>
  </r>
  <r>
    <d v="2024-02-01T00:00:00"/>
    <x v="1"/>
    <s v="0EW"/>
    <x v="28"/>
    <s v="CARTAGO"/>
    <s v="SKDA"/>
    <s v="HK5359"/>
    <x v="8"/>
    <x v="7"/>
    <n v="1"/>
    <n v="32"/>
    <n v="59"/>
    <n v="59"/>
    <m/>
    <n v="3540"/>
    <n v="59"/>
  </r>
  <r>
    <d v="2024-02-01T00:00:00"/>
    <x v="1"/>
    <s v="0EW"/>
    <x v="28"/>
    <s v="CARTAGO"/>
    <s v="SQGD"/>
    <s v="HK5356"/>
    <x v="8"/>
    <x v="7"/>
    <n v="7"/>
    <n v="282"/>
    <n v="532"/>
    <n v="53"/>
    <n v="2"/>
    <n v="3182"/>
    <n v="53.033333333333331"/>
  </r>
  <r>
    <d v="2024-02-01T00:00:00"/>
    <x v="1"/>
    <s v="0EW"/>
    <x v="28"/>
    <s v="CARTAGO"/>
    <s v="SQGD"/>
    <s v="HK5359"/>
    <x v="8"/>
    <x v="7"/>
    <n v="13"/>
    <n v="338"/>
    <n v="635"/>
    <n v="63"/>
    <n v="5"/>
    <n v="3785"/>
    <n v="63.083333333333336"/>
  </r>
  <r>
    <d v="2024-02-01T00:00:00"/>
    <x v="1"/>
    <s v="0EW"/>
    <x v="28"/>
    <s v="LA VIRGINIA"/>
    <s v="SKDA"/>
    <s v="HK5359"/>
    <x v="8"/>
    <x v="7"/>
    <n v="2"/>
    <n v="36"/>
    <n v="53"/>
    <n v="53"/>
    <m/>
    <n v="3180"/>
    <n v="53"/>
  </r>
  <r>
    <d v="2024-02-01T00:00:00"/>
    <x v="1"/>
    <s v="0EW"/>
    <x v="28"/>
    <s v="OBANDO - VALLE"/>
    <s v="SQGD"/>
    <s v="HK5207"/>
    <x v="8"/>
    <x v="7"/>
    <n v="3"/>
    <n v="130"/>
    <n v="219"/>
    <n v="21"/>
    <n v="9"/>
    <n v="1269"/>
    <n v="21.15"/>
  </r>
  <r>
    <d v="2024-02-01T00:00:00"/>
    <x v="1"/>
    <s v="0EW"/>
    <x v="28"/>
    <s v="OBANDO - VALLE"/>
    <s v="SQGD"/>
    <s v="HK5359"/>
    <x v="8"/>
    <x v="7"/>
    <n v="9"/>
    <n v="154"/>
    <n v="335"/>
    <n v="33"/>
    <n v="5"/>
    <n v="1985"/>
    <n v="33.083333333333336"/>
  </r>
  <r>
    <d v="2024-02-01T00:00:00"/>
    <x v="1"/>
    <s v="0EW"/>
    <x v="28"/>
    <s v="PEREIRA"/>
    <s v="SQGD"/>
    <s v="HK5359"/>
    <x v="8"/>
    <x v="6"/>
    <n v="3"/>
    <n v="37"/>
    <n v="202"/>
    <n v="20"/>
    <n v="2"/>
    <n v="1202"/>
    <n v="20.033333333333335"/>
  </r>
  <r>
    <d v="2024-02-01T00:00:00"/>
    <x v="1"/>
    <s v="0EW"/>
    <x v="28"/>
    <s v="ROLDANILLO"/>
    <s v="SQGD"/>
    <s v="HK5359"/>
    <x v="8"/>
    <x v="7"/>
    <n v="3"/>
    <n v="47"/>
    <n v="228"/>
    <n v="22"/>
    <n v="8"/>
    <n v="1328"/>
    <n v="22.133333333333333"/>
  </r>
  <r>
    <d v="2024-02-01T00:00:00"/>
    <x v="1"/>
    <s v="0EW"/>
    <x v="28"/>
    <s v="SANTUARIO"/>
    <s v="SKDA"/>
    <s v="HK5356"/>
    <x v="8"/>
    <x v="7"/>
    <n v="1"/>
    <n v="18"/>
    <n v="3"/>
    <n v="3"/>
    <m/>
    <n v="180"/>
    <n v="3"/>
  </r>
  <r>
    <d v="2024-02-01T00:00:00"/>
    <x v="1"/>
    <s v="0EW"/>
    <x v="28"/>
    <s v="SANTUARIO"/>
    <s v="SKDA"/>
    <s v="HK5359"/>
    <x v="8"/>
    <x v="7"/>
    <n v="2"/>
    <n v="77"/>
    <n v="155"/>
    <n v="15"/>
    <n v="5"/>
    <n v="905"/>
    <n v="15.083333333333334"/>
  </r>
  <r>
    <d v="2024-02-01T00:00:00"/>
    <x v="1"/>
    <s v="0EW"/>
    <x v="28"/>
    <s v="TORO"/>
    <s v="SKDA"/>
    <s v="HK5359"/>
    <x v="8"/>
    <x v="7"/>
    <n v="1"/>
    <n v="34"/>
    <n v="45"/>
    <n v="45"/>
    <m/>
    <n v="2700"/>
    <n v="45"/>
  </r>
  <r>
    <d v="2024-02-01T00:00:00"/>
    <x v="1"/>
    <s v="0EW"/>
    <x v="28"/>
    <s v="VITERBO"/>
    <s v="SKDA"/>
    <s v="HK5356"/>
    <x v="8"/>
    <x v="7"/>
    <n v="5"/>
    <n v="93"/>
    <n v="282"/>
    <n v="28"/>
    <n v="2"/>
    <n v="1682"/>
    <n v="28.033333333333335"/>
  </r>
  <r>
    <d v="2024-02-01T00:00:00"/>
    <x v="1"/>
    <s v="0EW"/>
    <x v="28"/>
    <s v="VITERBO"/>
    <s v="SKDA"/>
    <s v="HK5359"/>
    <x v="8"/>
    <x v="7"/>
    <n v="5"/>
    <n v="156"/>
    <n v="404"/>
    <n v="40"/>
    <n v="4"/>
    <n v="2404"/>
    <n v="40.06666666666667"/>
  </r>
  <r>
    <d v="2024-02-01T00:00:00"/>
    <x v="1"/>
    <s v="0EW"/>
    <x v="28"/>
    <s v="ZARZAL"/>
    <s v="SQGD"/>
    <s v="HK5359"/>
    <x v="8"/>
    <x v="7"/>
    <n v="8"/>
    <n v="146"/>
    <n v="649"/>
    <n v="64"/>
    <n v="9"/>
    <n v="3849"/>
    <n v="64.150000000000006"/>
  </r>
  <r>
    <d v="2024-02-01T00:00:00"/>
    <x v="1"/>
    <s v="0EX"/>
    <x v="20"/>
    <s v="ZARZAL"/>
    <s v="RIOPAILAOPA"/>
    <s v="HK5251"/>
    <x v="6"/>
    <x v="7"/>
    <n v="40"/>
    <n v="756"/>
    <n v="2406"/>
    <n v="24"/>
    <n v="6"/>
    <n v="1446"/>
    <n v="24.1"/>
  </r>
  <r>
    <d v="2024-02-01T00:00:00"/>
    <x v="1"/>
    <s v="0EX"/>
    <x v="20"/>
    <s v="ZARZAL"/>
    <s v="RIOPAILAOPA"/>
    <s v="HK5416"/>
    <x v="6"/>
    <x v="7"/>
    <n v="79"/>
    <n v="1397"/>
    <n v="4436"/>
    <n v="44"/>
    <n v="36"/>
    <n v="2676"/>
    <n v="44.6"/>
  </r>
  <r>
    <d v="2024-02-01T00:00:00"/>
    <x v="1"/>
    <s v="ODV"/>
    <x v="21"/>
    <s v="FUENTE DE ORO"/>
    <s v="MAJAGUAL"/>
    <s v="HK1738"/>
    <x v="0"/>
    <x v="0"/>
    <n v="7"/>
    <n v="97"/>
    <n v="218"/>
    <n v="21"/>
    <n v="8"/>
    <n v="1268"/>
    <n v="21.133333333333333"/>
  </r>
  <r>
    <d v="2024-02-01T00:00:00"/>
    <x v="1"/>
    <s v="ODV"/>
    <x v="21"/>
    <s v="FUENTE DE ORO"/>
    <s v="MAJAGUAL"/>
    <s v="HK1738"/>
    <x v="0"/>
    <x v="10"/>
    <n v="2"/>
    <n v="25"/>
    <n v="4"/>
    <n v="4"/>
    <m/>
    <n v="240"/>
    <n v="4"/>
  </r>
  <r>
    <d v="2024-02-01T00:00:00"/>
    <x v="1"/>
    <s v="ODV"/>
    <x v="21"/>
    <s v="FUENTE DE ORO"/>
    <s v="MAJAGUAL"/>
    <s v="HK1738"/>
    <x v="0"/>
    <x v="2"/>
    <n v="32"/>
    <n v="386"/>
    <n v="1330"/>
    <n v="13"/>
    <n v="30"/>
    <n v="810"/>
    <n v="13.5"/>
  </r>
  <r>
    <d v="2024-02-01T00:00:00"/>
    <x v="1"/>
    <s v="ODV"/>
    <x v="21"/>
    <s v="FUENTE DE ORO"/>
    <s v="MAJAGUAL"/>
    <s v="HK1738"/>
    <x v="0"/>
    <x v="4"/>
    <n v="13"/>
    <n v="187"/>
    <n v="430"/>
    <n v="43"/>
    <n v="0"/>
    <n v="2580"/>
    <n v="43"/>
  </r>
  <r>
    <d v="2024-02-01T00:00:00"/>
    <x v="1"/>
    <s v="OEY"/>
    <x v="22"/>
    <s v="GUACARI"/>
    <s v="SQIH"/>
    <s v="HK5371"/>
    <x v="4"/>
    <x v="7"/>
    <n v="67"/>
    <n v="844"/>
    <n v="41"/>
    <n v="41"/>
    <m/>
    <n v="2460"/>
    <n v="41"/>
  </r>
  <r>
    <d v="2024-02-01T00:00:00"/>
    <x v="1"/>
    <s v="OEY"/>
    <x v="22"/>
    <s v="PALMIRA"/>
    <s v="SQIM"/>
    <s v="HK5371"/>
    <x v="4"/>
    <x v="7"/>
    <n v="30"/>
    <n v="756"/>
    <n v="24"/>
    <n v="24"/>
    <m/>
    <n v="1440"/>
    <n v="24"/>
  </r>
  <r>
    <d v="2024-02-01T00:00:00"/>
    <x v="1"/>
    <s v="OEY"/>
    <x v="22"/>
    <s v="PRADERA"/>
    <s v="SQCA"/>
    <s v="HK5372"/>
    <x v="6"/>
    <x v="7"/>
    <n v="100"/>
    <n v="1313"/>
    <n v="62"/>
    <n v="62"/>
    <m/>
    <n v="3720"/>
    <n v="62"/>
  </r>
  <r>
    <d v="2024-03-01T00:00:00"/>
    <x v="2"/>
    <s v="0BE"/>
    <x v="29"/>
    <s v="ZONA BANANERA"/>
    <s v="9IS"/>
    <s v="HK4457"/>
    <x v="9"/>
    <x v="1"/>
    <n v="29"/>
    <n v="4472.9399999999996"/>
    <n v="721"/>
    <n v="72"/>
    <n v="1"/>
    <n v="4321"/>
    <n v="72.016666666666666"/>
  </r>
  <r>
    <d v="2024-03-01T00:00:00"/>
    <x v="2"/>
    <s v="0BE"/>
    <x v="29"/>
    <s v="ZONA BANANERA"/>
    <s v="9IS"/>
    <s v="HK5172"/>
    <x v="9"/>
    <x v="1"/>
    <n v="28"/>
    <n v="6087.45"/>
    <n v="873"/>
    <n v="87"/>
    <n v="3"/>
    <n v="5223"/>
    <n v="87.05"/>
  </r>
  <r>
    <d v="2024-03-01T00:00:00"/>
    <x v="2"/>
    <s v="0BE"/>
    <x v="29"/>
    <s v="ZONA BANANERA"/>
    <s v="9IS"/>
    <s v="HK5253"/>
    <x v="9"/>
    <x v="1"/>
    <n v="9"/>
    <n v="1478.96"/>
    <n v="185"/>
    <n v="18"/>
    <n v="5"/>
    <n v="1085"/>
    <n v="18.083333333333332"/>
  </r>
  <r>
    <d v="2024-03-01T00:00:00"/>
    <x v="2"/>
    <s v="0BH"/>
    <x v="0"/>
    <s v="AGUAZUL"/>
    <s v="9CZ"/>
    <s v="HK2108"/>
    <x v="0"/>
    <x v="0"/>
    <n v="1"/>
    <n v="120"/>
    <n v="2"/>
    <n v="2"/>
    <m/>
    <n v="120"/>
    <n v="2"/>
  </r>
  <r>
    <d v="2024-03-01T00:00:00"/>
    <x v="2"/>
    <s v="0BH"/>
    <x v="0"/>
    <s v="AGUAZUL"/>
    <s v="9CZ"/>
    <s v="HK2171"/>
    <x v="0"/>
    <x v="0"/>
    <n v="7"/>
    <n v="420"/>
    <n v="7"/>
    <n v="7"/>
    <m/>
    <n v="420"/>
    <n v="7"/>
  </r>
  <r>
    <d v="2024-03-01T00:00:00"/>
    <x v="2"/>
    <s v="0BH"/>
    <x v="0"/>
    <s v="MANI"/>
    <s v="LOM"/>
    <s v="HK2171"/>
    <x v="0"/>
    <x v="0"/>
    <n v="2"/>
    <n v="240"/>
    <n v="4"/>
    <n v="4"/>
    <m/>
    <n v="240"/>
    <n v="4"/>
  </r>
  <r>
    <d v="2024-03-01T00:00:00"/>
    <x v="2"/>
    <s v="0BH"/>
    <x v="0"/>
    <s v="MONTERREY"/>
    <s v="9MC"/>
    <s v="HK2171"/>
    <x v="0"/>
    <x v="0"/>
    <n v="3"/>
    <n v="480"/>
    <n v="8"/>
    <n v="8"/>
    <m/>
    <n v="480"/>
    <n v="8"/>
  </r>
  <r>
    <d v="2024-03-01T00:00:00"/>
    <x v="2"/>
    <s v="0BH"/>
    <x v="0"/>
    <s v="NUNCHIA"/>
    <s v="NIA"/>
    <s v="HK1731"/>
    <x v="0"/>
    <x v="0"/>
    <n v="2"/>
    <n v="360"/>
    <n v="6"/>
    <n v="6"/>
    <m/>
    <n v="360"/>
    <n v="6"/>
  </r>
  <r>
    <d v="2024-03-01T00:00:00"/>
    <x v="2"/>
    <s v="0BH"/>
    <x v="0"/>
    <s v="NUNCHIA"/>
    <s v="NIA"/>
    <s v="HK2321"/>
    <x v="0"/>
    <x v="0"/>
    <n v="2"/>
    <n v="300"/>
    <n v="5"/>
    <n v="5"/>
    <m/>
    <n v="300"/>
    <n v="5"/>
  </r>
  <r>
    <d v="2024-03-01T00:00:00"/>
    <x v="2"/>
    <s v="0BM"/>
    <x v="1"/>
    <s v="EL PASO"/>
    <s v="MATADEINDIO"/>
    <s v="HK2065"/>
    <x v="0"/>
    <x v="1"/>
    <n v="16"/>
    <n v="470"/>
    <n v="448"/>
    <n v="44"/>
    <n v="8"/>
    <n v="2648"/>
    <n v="44.133333333333333"/>
  </r>
  <r>
    <d v="2024-03-01T00:00:00"/>
    <x v="2"/>
    <s v="0BM"/>
    <x v="1"/>
    <s v="EL PASO"/>
    <s v="MATADEINDIO"/>
    <s v="HK2095"/>
    <x v="0"/>
    <x v="1"/>
    <n v="16"/>
    <n v="472"/>
    <n v="542"/>
    <n v="54"/>
    <n v="2"/>
    <n v="3242"/>
    <n v="54.033333333333331"/>
  </r>
  <r>
    <d v="2024-03-01T00:00:00"/>
    <x v="2"/>
    <s v="0BM"/>
    <x v="1"/>
    <s v="RIOHACHA"/>
    <s v="ASASANMARTIN"/>
    <s v="HK1741"/>
    <x v="0"/>
    <x v="1"/>
    <n v="91"/>
    <n v="2097.48"/>
    <n v="3330"/>
    <n v="33"/>
    <n v="30"/>
    <n v="2010"/>
    <n v="33.5"/>
  </r>
  <r>
    <d v="2024-03-01T00:00:00"/>
    <x v="2"/>
    <s v="0BM"/>
    <x v="1"/>
    <s v="RIOHACHA"/>
    <s v="ASASANMARTIN"/>
    <s v="HK2004"/>
    <x v="0"/>
    <x v="1"/>
    <n v="10"/>
    <n v="182.2"/>
    <n v="348"/>
    <n v="34"/>
    <n v="8"/>
    <n v="2048"/>
    <n v="34.133333333333333"/>
  </r>
  <r>
    <d v="2024-03-01T00:00:00"/>
    <x v="2"/>
    <s v="0BM"/>
    <x v="1"/>
    <s v="SANTA MARTA"/>
    <s v="LADIVA"/>
    <s v="HK1741"/>
    <x v="0"/>
    <x v="1"/>
    <n v="2"/>
    <n v="82"/>
    <n v="136"/>
    <n v="13"/>
    <n v="6"/>
    <n v="786"/>
    <n v="13.1"/>
  </r>
  <r>
    <d v="2024-03-01T00:00:00"/>
    <x v="2"/>
    <s v="0BM"/>
    <x v="1"/>
    <s v="SANTA MARTA"/>
    <s v="LADIVA"/>
    <s v="HK2004"/>
    <x v="0"/>
    <x v="1"/>
    <n v="64"/>
    <n v="1495.94"/>
    <n v="1936"/>
    <n v="19"/>
    <n v="36"/>
    <n v="1176"/>
    <n v="19.600000000000001"/>
  </r>
  <r>
    <d v="2024-03-01T00:00:00"/>
    <x v="2"/>
    <s v="0BM"/>
    <x v="1"/>
    <s v="ZONA BANANERA"/>
    <s v="LAAMALIA"/>
    <s v="HK1750"/>
    <x v="0"/>
    <x v="1"/>
    <n v="120"/>
    <n v="3232.5"/>
    <n v="4148"/>
    <n v="41"/>
    <n v="48"/>
    <n v="2508"/>
    <n v="41.8"/>
  </r>
  <r>
    <d v="2024-03-01T00:00:00"/>
    <x v="2"/>
    <s v="0BM"/>
    <x v="1"/>
    <s v="ZONA BANANERA"/>
    <s v="LAAMALIA"/>
    <s v="HK2004"/>
    <x v="0"/>
    <x v="1"/>
    <n v="34"/>
    <n v="852"/>
    <n v="1612"/>
    <n v="16"/>
    <n v="12"/>
    <n v="972"/>
    <n v="16.2"/>
  </r>
  <r>
    <d v="2024-03-01T00:00:00"/>
    <x v="2"/>
    <s v="0BM"/>
    <x v="1"/>
    <s v="ZONA BANANERA"/>
    <s v="LAAMALIA"/>
    <s v="HK2065"/>
    <x v="0"/>
    <x v="1"/>
    <n v="106"/>
    <n v="2991.5"/>
    <n v="4348"/>
    <n v="43"/>
    <n v="48"/>
    <n v="2628"/>
    <n v="43.8"/>
  </r>
  <r>
    <d v="2024-03-01T00:00:00"/>
    <x v="2"/>
    <s v="0BM"/>
    <x v="1"/>
    <s v="ZONA BANANERA"/>
    <s v="LAAMALIA"/>
    <s v="HK2095"/>
    <x v="0"/>
    <x v="1"/>
    <n v="127"/>
    <n v="3268"/>
    <n v="4724"/>
    <n v="47"/>
    <n v="24"/>
    <n v="2844"/>
    <n v="47.4"/>
  </r>
  <r>
    <d v="2024-03-01T00:00:00"/>
    <x v="2"/>
    <s v="0BR"/>
    <x v="2"/>
    <s v="APARTADO"/>
    <s v="LOSPLANES"/>
    <s v="HK2892"/>
    <x v="1"/>
    <x v="1"/>
    <n v="83"/>
    <n v="6139.9"/>
    <n v="452"/>
    <n v="45"/>
    <n v="2"/>
    <n v="2702"/>
    <n v="45.033333333333331"/>
  </r>
  <r>
    <d v="2024-03-01T00:00:00"/>
    <x v="2"/>
    <s v="0BR"/>
    <x v="2"/>
    <s v="APARTADO"/>
    <s v="LOSPLANES"/>
    <s v="HK4336"/>
    <x v="1"/>
    <x v="1"/>
    <n v="53"/>
    <n v="3846"/>
    <n v="252"/>
    <n v="25"/>
    <n v="2"/>
    <n v="1502"/>
    <n v="25.033333333333335"/>
  </r>
  <r>
    <d v="2024-03-01T00:00:00"/>
    <x v="2"/>
    <s v="0BR"/>
    <x v="2"/>
    <s v="APARTADO"/>
    <s v="LOSPLANES"/>
    <s v="HK4336"/>
    <x v="1"/>
    <x v="2"/>
    <n v="2"/>
    <n v="176"/>
    <n v="22"/>
    <n v="22"/>
    <m/>
    <n v="1320"/>
    <n v="22"/>
  </r>
  <r>
    <d v="2024-03-01T00:00:00"/>
    <x v="2"/>
    <s v="0BR"/>
    <x v="2"/>
    <s v="APARTADO"/>
    <s v="LOSPLANES"/>
    <s v="HK4416"/>
    <x v="1"/>
    <x v="1"/>
    <n v="63"/>
    <n v="4956.7"/>
    <n v="333"/>
    <n v="33"/>
    <n v="3"/>
    <n v="1983"/>
    <n v="33.049999999999997"/>
  </r>
  <r>
    <d v="2024-03-01T00:00:00"/>
    <x v="2"/>
    <s v="0BR"/>
    <x v="2"/>
    <s v="APARTADO"/>
    <s v="LOSPLANES"/>
    <s v="HK4542"/>
    <x v="1"/>
    <x v="1"/>
    <n v="79"/>
    <n v="5665.9"/>
    <n v="409"/>
    <n v="40"/>
    <n v="9"/>
    <n v="2409"/>
    <n v="40.15"/>
  </r>
  <r>
    <d v="2024-03-01T00:00:00"/>
    <x v="2"/>
    <s v="0BR"/>
    <x v="2"/>
    <s v="APARTADO"/>
    <s v="LOSPLANES"/>
    <s v="HK4644"/>
    <x v="1"/>
    <x v="1"/>
    <n v="18"/>
    <n v="1281.7"/>
    <n v="87"/>
    <n v="87"/>
    <m/>
    <n v="5220"/>
    <n v="87"/>
  </r>
  <r>
    <d v="2024-03-01T00:00:00"/>
    <x v="2"/>
    <s v="0BR"/>
    <x v="2"/>
    <s v="APARTADO"/>
    <s v="LOSPLANES"/>
    <s v="HK4644"/>
    <x v="1"/>
    <x v="2"/>
    <n v="3"/>
    <n v="240"/>
    <n v="38"/>
    <n v="38"/>
    <m/>
    <n v="2280"/>
    <n v="38"/>
  </r>
  <r>
    <d v="2024-03-01T00:00:00"/>
    <x v="2"/>
    <s v="0BR"/>
    <x v="2"/>
    <s v="APARTADO"/>
    <s v="LOSPLANES"/>
    <s v="HK4704"/>
    <x v="1"/>
    <x v="1"/>
    <n v="84"/>
    <n v="6061.7"/>
    <n v="413"/>
    <n v="41"/>
    <n v="3"/>
    <n v="2463"/>
    <n v="41.05"/>
  </r>
  <r>
    <d v="2024-03-01T00:00:00"/>
    <x v="2"/>
    <s v="0BR"/>
    <x v="2"/>
    <s v="APARTADO"/>
    <s v="LOSPLANES"/>
    <s v="HK4939"/>
    <x v="1"/>
    <x v="1"/>
    <n v="78"/>
    <n v="5906.7"/>
    <n v="401"/>
    <n v="40"/>
    <n v="1"/>
    <n v="2401"/>
    <n v="40.016666666666666"/>
  </r>
  <r>
    <d v="2024-03-01T00:00:00"/>
    <x v="2"/>
    <s v="0BR"/>
    <x v="2"/>
    <s v="APARTADO"/>
    <s v="LOSPLANES"/>
    <s v="HK5113"/>
    <x v="1"/>
    <x v="1"/>
    <n v="90"/>
    <n v="6969.1"/>
    <n v="464"/>
    <n v="46"/>
    <n v="4"/>
    <n v="2764"/>
    <n v="46.06666666666667"/>
  </r>
  <r>
    <d v="2024-03-01T00:00:00"/>
    <x v="2"/>
    <s v="0BR"/>
    <x v="2"/>
    <s v="APARTADO"/>
    <s v="LOSPLANES"/>
    <s v="HK5167"/>
    <x v="1"/>
    <x v="1"/>
    <n v="81"/>
    <n v="6328.4"/>
    <n v="414"/>
    <n v="41"/>
    <n v="4"/>
    <n v="2464"/>
    <n v="41.06666666666667"/>
  </r>
  <r>
    <d v="2024-03-01T00:00:00"/>
    <x v="2"/>
    <s v="0BR"/>
    <x v="2"/>
    <s v="APARTADO"/>
    <s v="LOSPLANES"/>
    <s v="HK5300"/>
    <x v="1"/>
    <x v="1"/>
    <n v="96"/>
    <n v="7382.3"/>
    <n v="439"/>
    <n v="43"/>
    <n v="9"/>
    <n v="2589"/>
    <n v="43.15"/>
  </r>
  <r>
    <d v="2024-03-01T00:00:00"/>
    <x v="2"/>
    <s v="0BR"/>
    <x v="2"/>
    <s v="APARTADO"/>
    <s v="LOSPLANES"/>
    <s v="HK5428"/>
    <x v="1"/>
    <x v="1"/>
    <n v="84"/>
    <n v="6163.8"/>
    <n v="419"/>
    <n v="41"/>
    <n v="9"/>
    <n v="2469"/>
    <n v="41.15"/>
  </r>
  <r>
    <d v="2024-03-01T00:00:00"/>
    <x v="2"/>
    <s v="0BR"/>
    <x v="2"/>
    <s v="CIENAGA"/>
    <s v="LACEIBA"/>
    <s v="HK1476"/>
    <x v="0"/>
    <x v="1"/>
    <n v="1"/>
    <n v="0"/>
    <n v="16"/>
    <n v="16"/>
    <m/>
    <n v="960"/>
    <n v="16"/>
  </r>
  <r>
    <d v="2024-03-01T00:00:00"/>
    <x v="2"/>
    <s v="0BR"/>
    <x v="2"/>
    <s v="CIENAGA"/>
    <s v="LACEIBA"/>
    <s v="HK1767"/>
    <x v="0"/>
    <x v="1"/>
    <n v="100"/>
    <n v="2654.9"/>
    <n v="671"/>
    <n v="67"/>
    <n v="1"/>
    <n v="4021"/>
    <n v="67.016666666666666"/>
  </r>
  <r>
    <d v="2024-03-01T00:00:00"/>
    <x v="2"/>
    <s v="0BR"/>
    <x v="2"/>
    <s v="CIENAGA"/>
    <s v="LACEIBA"/>
    <s v="HK3631"/>
    <x v="0"/>
    <x v="1"/>
    <n v="79"/>
    <n v="2174.1"/>
    <n v="521"/>
    <n v="52"/>
    <n v="1"/>
    <n v="3121"/>
    <n v="52.016666666666666"/>
  </r>
  <r>
    <d v="2024-03-01T00:00:00"/>
    <x v="2"/>
    <s v="0BR"/>
    <x v="2"/>
    <s v="CIENAGA"/>
    <s v="LACEIBA"/>
    <s v="HK660"/>
    <x v="0"/>
    <x v="1"/>
    <n v="33"/>
    <n v="437.7"/>
    <n v="222"/>
    <n v="22"/>
    <n v="2"/>
    <n v="1322"/>
    <n v="22.033333333333335"/>
  </r>
  <r>
    <d v="2024-03-01T00:00:00"/>
    <x v="2"/>
    <s v="0BR"/>
    <x v="2"/>
    <s v="TURBO"/>
    <s v="INDIRA"/>
    <s v="HK2892"/>
    <x v="1"/>
    <x v="1"/>
    <n v="18"/>
    <n v="1295.5"/>
    <n v="86"/>
    <n v="86"/>
    <m/>
    <n v="5160"/>
    <n v="86"/>
  </r>
  <r>
    <d v="2024-03-01T00:00:00"/>
    <x v="2"/>
    <s v="0BR"/>
    <x v="2"/>
    <s v="TURBO"/>
    <s v="INDIRA"/>
    <s v="HK4336"/>
    <x v="1"/>
    <x v="1"/>
    <n v="14"/>
    <n v="1050"/>
    <n v="53"/>
    <n v="53"/>
    <m/>
    <n v="3180"/>
    <n v="53"/>
  </r>
  <r>
    <d v="2024-03-01T00:00:00"/>
    <x v="2"/>
    <s v="0BR"/>
    <x v="2"/>
    <s v="TURBO"/>
    <s v="INDIRA"/>
    <s v="HK4336"/>
    <x v="1"/>
    <x v="2"/>
    <n v="1"/>
    <n v="80"/>
    <n v="7"/>
    <n v="7"/>
    <m/>
    <n v="420"/>
    <n v="7"/>
  </r>
  <r>
    <d v="2024-03-01T00:00:00"/>
    <x v="2"/>
    <s v="0BR"/>
    <x v="2"/>
    <s v="TURBO"/>
    <s v="INDIRA"/>
    <s v="HK4416"/>
    <x v="1"/>
    <x v="1"/>
    <n v="5"/>
    <n v="323.3"/>
    <n v="22"/>
    <n v="22"/>
    <m/>
    <n v="1320"/>
    <n v="22"/>
  </r>
  <r>
    <d v="2024-03-01T00:00:00"/>
    <x v="2"/>
    <s v="0BR"/>
    <x v="2"/>
    <s v="TURBO"/>
    <s v="INDIRA"/>
    <s v="HK4542"/>
    <x v="1"/>
    <x v="1"/>
    <n v="27"/>
    <n v="2051.6999999999998"/>
    <n v="12"/>
    <n v="12"/>
    <m/>
    <n v="720"/>
    <n v="12"/>
  </r>
  <r>
    <d v="2024-03-01T00:00:00"/>
    <x v="2"/>
    <s v="0BR"/>
    <x v="2"/>
    <s v="TURBO"/>
    <s v="INDIRA"/>
    <s v="HK4644"/>
    <x v="1"/>
    <x v="1"/>
    <n v="5"/>
    <n v="396.7"/>
    <n v="22"/>
    <n v="22"/>
    <m/>
    <n v="1320"/>
    <n v="22"/>
  </r>
  <r>
    <d v="2024-03-01T00:00:00"/>
    <x v="2"/>
    <s v="0BR"/>
    <x v="2"/>
    <s v="TURBO"/>
    <s v="INDIRA"/>
    <s v="HK4644"/>
    <x v="1"/>
    <x v="2"/>
    <n v="6"/>
    <n v="544"/>
    <n v="72"/>
    <n v="72"/>
    <m/>
    <n v="4320"/>
    <n v="72"/>
  </r>
  <r>
    <d v="2024-03-01T00:00:00"/>
    <x v="2"/>
    <s v="0BR"/>
    <x v="2"/>
    <s v="TURBO"/>
    <s v="INDIRA"/>
    <s v="HK4704"/>
    <x v="1"/>
    <x v="1"/>
    <n v="21"/>
    <n v="1556.7"/>
    <n v="94"/>
    <n v="94"/>
    <m/>
    <n v="5640"/>
    <n v="94"/>
  </r>
  <r>
    <d v="2024-03-01T00:00:00"/>
    <x v="2"/>
    <s v="0BR"/>
    <x v="2"/>
    <s v="TURBO"/>
    <s v="INDIRA"/>
    <s v="HK4939"/>
    <x v="1"/>
    <x v="1"/>
    <n v="28"/>
    <n v="1940"/>
    <n v="127"/>
    <n v="12"/>
    <n v="7"/>
    <n v="727"/>
    <n v="12.116666666666667"/>
  </r>
  <r>
    <d v="2024-03-01T00:00:00"/>
    <x v="2"/>
    <s v="0BR"/>
    <x v="2"/>
    <s v="TURBO"/>
    <s v="INDIRA"/>
    <s v="HK5113"/>
    <x v="1"/>
    <x v="1"/>
    <n v="13"/>
    <n v="996.7"/>
    <n v="62"/>
    <n v="62"/>
    <m/>
    <n v="3720"/>
    <n v="62"/>
  </r>
  <r>
    <d v="2024-03-01T00:00:00"/>
    <x v="2"/>
    <s v="0BR"/>
    <x v="2"/>
    <s v="TURBO"/>
    <s v="INDIRA"/>
    <s v="HK5167"/>
    <x v="1"/>
    <x v="1"/>
    <n v="20"/>
    <n v="1531.6"/>
    <n v="95"/>
    <n v="95"/>
    <m/>
    <n v="5700"/>
    <n v="95"/>
  </r>
  <r>
    <d v="2024-03-01T00:00:00"/>
    <x v="2"/>
    <s v="0BR"/>
    <x v="2"/>
    <s v="TURBO"/>
    <s v="INDIRA"/>
    <s v="HK5300"/>
    <x v="1"/>
    <x v="1"/>
    <n v="20"/>
    <n v="1521.7"/>
    <n v="82"/>
    <n v="82"/>
    <m/>
    <n v="4920"/>
    <n v="82"/>
  </r>
  <r>
    <d v="2024-03-01T00:00:00"/>
    <x v="2"/>
    <s v="0BR"/>
    <x v="2"/>
    <s v="TURBO"/>
    <s v="INDIRA"/>
    <s v="HK5428"/>
    <x v="1"/>
    <x v="1"/>
    <n v="25"/>
    <n v="1805"/>
    <n v="103"/>
    <n v="10"/>
    <n v="3"/>
    <n v="603"/>
    <n v="10.050000000000001"/>
  </r>
  <r>
    <d v="2024-03-01T00:00:00"/>
    <x v="2"/>
    <s v="0BS"/>
    <x v="3"/>
    <s v="AGUACHICA"/>
    <s v="AGY"/>
    <s v="HK1198"/>
    <x v="0"/>
    <x v="3"/>
    <n v="37"/>
    <n v="696"/>
    <n v="16"/>
    <n v="16"/>
    <m/>
    <n v="960"/>
    <n v="16"/>
  </r>
  <r>
    <d v="2024-03-01T00:00:00"/>
    <x v="2"/>
    <s v="0BT"/>
    <x v="4"/>
    <s v="CAREPA"/>
    <s v="LOSCEDROS"/>
    <s v="HK5224"/>
    <x v="1"/>
    <x v="1"/>
    <n v="83"/>
    <n v="4756.51"/>
    <n v="38"/>
    <n v="38"/>
    <m/>
    <n v="2280"/>
    <n v="38"/>
  </r>
  <r>
    <d v="2024-03-01T00:00:00"/>
    <x v="2"/>
    <s v="0BT"/>
    <x v="4"/>
    <s v="CAREPA"/>
    <s v="LOSCEDROS"/>
    <s v="HK5249"/>
    <x v="1"/>
    <x v="1"/>
    <n v="82"/>
    <n v="4661.1400000000003"/>
    <n v="3724"/>
    <n v="37"/>
    <n v="24"/>
    <n v="2244"/>
    <n v="37.4"/>
  </r>
  <r>
    <d v="2024-03-01T00:00:00"/>
    <x v="2"/>
    <s v="0BT"/>
    <x v="4"/>
    <s v="CAREPA"/>
    <s v="LOSCEDROS"/>
    <s v="HK5269"/>
    <x v="1"/>
    <x v="1"/>
    <n v="86"/>
    <n v="5158.46"/>
    <n v="41"/>
    <n v="41"/>
    <m/>
    <n v="2460"/>
    <n v="41"/>
  </r>
  <r>
    <d v="2024-03-01T00:00:00"/>
    <x v="2"/>
    <s v="0BT"/>
    <x v="4"/>
    <s v="CAREPA"/>
    <s v="LOSCEDROS"/>
    <s v="HK5270"/>
    <x v="1"/>
    <x v="1"/>
    <n v="101"/>
    <n v="5854.77"/>
    <n v="3948"/>
    <n v="39"/>
    <n v="48"/>
    <n v="2388"/>
    <n v="39.799999999999997"/>
  </r>
  <r>
    <d v="2024-03-01T00:00:00"/>
    <x v="2"/>
    <s v="0BT"/>
    <x v="4"/>
    <s v="CAREPA"/>
    <s v="LOSCEDROS"/>
    <s v="HK5311"/>
    <x v="1"/>
    <x v="1"/>
    <n v="86"/>
    <n v="5317.5"/>
    <n v="4006"/>
    <n v="40"/>
    <n v="6"/>
    <n v="2406"/>
    <n v="40.1"/>
  </r>
  <r>
    <d v="2024-03-01T00:00:00"/>
    <x v="2"/>
    <s v="0BT"/>
    <x v="4"/>
    <s v="CAREPA"/>
    <s v="LOSCEDROS"/>
    <s v="HK5332"/>
    <x v="1"/>
    <x v="1"/>
    <n v="79"/>
    <n v="4599.91"/>
    <n v="3412"/>
    <n v="34"/>
    <n v="12"/>
    <n v="2052"/>
    <n v="34.200000000000003"/>
  </r>
  <r>
    <d v="2024-03-01T00:00:00"/>
    <x v="2"/>
    <s v="0CC"/>
    <x v="5"/>
    <s v="FUENTE DE ORO"/>
    <s v="FUT"/>
    <s v="HK1723"/>
    <x v="0"/>
    <x v="5"/>
    <n v="4"/>
    <n v="45"/>
    <n v="2"/>
    <n v="2"/>
    <m/>
    <n v="120"/>
    <n v="2"/>
  </r>
  <r>
    <d v="2024-03-01T00:00:00"/>
    <x v="2"/>
    <s v="0CC"/>
    <x v="5"/>
    <s v="FUENTE DE ORO"/>
    <s v="FUT"/>
    <s v="HK1723"/>
    <x v="0"/>
    <x v="2"/>
    <n v="31"/>
    <n v="352"/>
    <n v="13"/>
    <n v="13"/>
    <m/>
    <n v="780"/>
    <n v="13"/>
  </r>
  <r>
    <d v="2024-03-01T00:00:00"/>
    <x v="2"/>
    <s v="0CC"/>
    <x v="5"/>
    <s v="FUENTE DE ORO"/>
    <s v="FUT"/>
    <s v="HK1723"/>
    <x v="0"/>
    <x v="4"/>
    <n v="7"/>
    <n v="80"/>
    <n v="330"/>
    <n v="33"/>
    <n v="0"/>
    <n v="1980"/>
    <n v="33"/>
  </r>
  <r>
    <d v="2024-03-01T00:00:00"/>
    <x v="2"/>
    <s v="0CC"/>
    <x v="5"/>
    <s v="PUERTO LLERAS"/>
    <s v="LGT"/>
    <s v="HK1723"/>
    <x v="0"/>
    <x v="5"/>
    <n v="2"/>
    <n v="23"/>
    <n v="50"/>
    <n v="50"/>
    <m/>
    <n v="3000"/>
    <n v="50"/>
  </r>
  <r>
    <d v="2024-03-01T00:00:00"/>
    <x v="2"/>
    <s v="0CC"/>
    <x v="5"/>
    <s v="PUERTO LLERAS"/>
    <s v="LGT"/>
    <s v="HK1723"/>
    <x v="0"/>
    <x v="2"/>
    <n v="2"/>
    <n v="18"/>
    <n v="40"/>
    <n v="40"/>
    <m/>
    <n v="2400"/>
    <n v="40"/>
  </r>
  <r>
    <d v="2024-03-01T00:00:00"/>
    <x v="2"/>
    <s v="0CK"/>
    <x v="6"/>
    <s v="PUERTO LOPEZ"/>
    <s v="PLD"/>
    <s v="HK1364"/>
    <x v="0"/>
    <x v="0"/>
    <n v="2"/>
    <n v="180"/>
    <n v="6"/>
    <n v="6"/>
    <m/>
    <n v="360"/>
    <n v="6"/>
  </r>
  <r>
    <d v="2024-03-01T00:00:00"/>
    <x v="2"/>
    <s v="0CK"/>
    <x v="6"/>
    <s v="PUERTO LOPEZ"/>
    <s v="PLD"/>
    <s v="HK1766"/>
    <x v="0"/>
    <x v="0"/>
    <n v="1"/>
    <n v="30"/>
    <n v="1"/>
    <n v="1"/>
    <m/>
    <n v="60"/>
    <n v="1"/>
  </r>
  <r>
    <d v="2024-03-01T00:00:00"/>
    <x v="2"/>
    <s v="0CK"/>
    <x v="6"/>
    <s v="PUERTO LOPEZ"/>
    <s v="PLD"/>
    <s v="HK2037"/>
    <x v="0"/>
    <x v="0"/>
    <n v="1"/>
    <n v="150"/>
    <n v="5"/>
    <n v="5"/>
    <m/>
    <n v="300"/>
    <n v="5"/>
  </r>
  <r>
    <d v="2024-03-01T00:00:00"/>
    <x v="2"/>
    <s v="0CP"/>
    <x v="7"/>
    <s v="PURIFICACION"/>
    <s v="LAMARIA"/>
    <s v="HK383"/>
    <x v="2"/>
    <x v="0"/>
    <n v="36"/>
    <n v="483"/>
    <n v="1230"/>
    <n v="12"/>
    <n v="30"/>
    <n v="750"/>
    <n v="12.5"/>
  </r>
  <r>
    <d v="2024-03-01T00:00:00"/>
    <x v="2"/>
    <s v="0CR"/>
    <x v="25"/>
    <s v="CIENAGA"/>
    <s v="LALUCHA"/>
    <s v="HK4014"/>
    <x v="7"/>
    <x v="1"/>
    <n v="28"/>
    <n v="1376"/>
    <n v="32"/>
    <n v="32"/>
    <m/>
    <n v="1920"/>
    <n v="32"/>
  </r>
  <r>
    <d v="2024-03-01T00:00:00"/>
    <x v="2"/>
    <s v="0CR"/>
    <x v="25"/>
    <s v="CIENAGA"/>
    <s v="LALUCHA"/>
    <s v="HK4436"/>
    <x v="7"/>
    <x v="1"/>
    <n v="37"/>
    <n v="2900"/>
    <n v="40"/>
    <n v="40"/>
    <m/>
    <n v="2400"/>
    <n v="40"/>
  </r>
  <r>
    <d v="2024-03-01T00:00:00"/>
    <x v="2"/>
    <s v="0CR"/>
    <x v="25"/>
    <s v="CIENAGA"/>
    <s v="LALUCHA"/>
    <s v="HK5085"/>
    <x v="7"/>
    <x v="1"/>
    <n v="42"/>
    <n v="2600.6999999999998"/>
    <n v="4530"/>
    <n v="45"/>
    <n v="30"/>
    <n v="2730"/>
    <n v="45.5"/>
  </r>
  <r>
    <d v="2024-03-01T00:00:00"/>
    <x v="2"/>
    <s v="0CR"/>
    <x v="25"/>
    <s v="CIENAGA"/>
    <s v="LALUCHA"/>
    <s v="HK5177"/>
    <x v="7"/>
    <x v="1"/>
    <n v="51"/>
    <n v="3550"/>
    <n v="59"/>
    <n v="59"/>
    <m/>
    <n v="3540"/>
    <n v="59"/>
  </r>
  <r>
    <d v="2024-03-01T00:00:00"/>
    <x v="2"/>
    <s v="0CW"/>
    <x v="9"/>
    <s v="CUMARAL"/>
    <s v="CMR"/>
    <s v="HK1525"/>
    <x v="0"/>
    <x v="0"/>
    <n v="44"/>
    <n v="677"/>
    <n v="140"/>
    <n v="14"/>
    <n v="0"/>
    <n v="840"/>
    <n v="14"/>
  </r>
  <r>
    <d v="2024-03-01T00:00:00"/>
    <x v="2"/>
    <s v="0CW"/>
    <x v="9"/>
    <s v="CUMARAL"/>
    <s v="CMR"/>
    <s v="HK1525"/>
    <x v="0"/>
    <x v="5"/>
    <n v="29"/>
    <n v="490"/>
    <n v="760"/>
    <n v="76"/>
    <n v="0"/>
    <n v="4560"/>
    <n v="76"/>
  </r>
  <r>
    <d v="2024-03-01T00:00:00"/>
    <x v="2"/>
    <s v="0DD"/>
    <x v="10"/>
    <s v="ALVARADO"/>
    <s v="AGB"/>
    <s v="HK732"/>
    <x v="2"/>
    <x v="0"/>
    <n v="6"/>
    <n v="37.5"/>
    <n v="130"/>
    <n v="13"/>
    <n v="0"/>
    <n v="780"/>
    <n v="13"/>
  </r>
  <r>
    <d v="2024-03-01T00:00:00"/>
    <x v="2"/>
    <s v="0DD"/>
    <x v="10"/>
    <s v="ALVARADO"/>
    <s v="CAT"/>
    <s v="HK732"/>
    <x v="2"/>
    <x v="0"/>
    <n v="2"/>
    <n v="12.5"/>
    <n v="30"/>
    <n v="30"/>
    <m/>
    <n v="1800"/>
    <n v="30"/>
  </r>
  <r>
    <d v="2024-03-01T00:00:00"/>
    <x v="2"/>
    <s v="0DD"/>
    <x v="10"/>
    <s v="AMBALEMA"/>
    <s v="CRT"/>
    <s v="HK732"/>
    <x v="2"/>
    <x v="0"/>
    <n v="2"/>
    <n v="12.5"/>
    <n v="30"/>
    <n v="30"/>
    <m/>
    <n v="1800"/>
    <n v="30"/>
  </r>
  <r>
    <d v="2024-03-01T00:00:00"/>
    <x v="2"/>
    <s v="0DD"/>
    <x v="10"/>
    <s v="CAMPOALEGRE"/>
    <s v="CUM"/>
    <s v="HK1290"/>
    <x v="2"/>
    <x v="0"/>
    <n v="28"/>
    <n v="175"/>
    <n v="700"/>
    <n v="70"/>
    <n v="0"/>
    <n v="4200"/>
    <n v="70"/>
  </r>
  <r>
    <d v="2024-03-01T00:00:00"/>
    <x v="2"/>
    <s v="0DD"/>
    <x v="10"/>
    <s v="CAMPOALEGRE"/>
    <s v="ELH"/>
    <s v="HK1290"/>
    <x v="2"/>
    <x v="0"/>
    <n v="24"/>
    <n v="150"/>
    <n v="600"/>
    <n v="60"/>
    <n v="0"/>
    <n v="3600"/>
    <n v="60"/>
  </r>
  <r>
    <d v="2024-03-01T00:00:00"/>
    <x v="2"/>
    <s v="0DD"/>
    <x v="10"/>
    <s v="EL ESPINAL"/>
    <s v="ABT"/>
    <s v="HK1680"/>
    <x v="2"/>
    <x v="0"/>
    <n v="2"/>
    <n v="12.5"/>
    <n v="30"/>
    <n v="30"/>
    <m/>
    <n v="1800"/>
    <n v="30"/>
  </r>
  <r>
    <d v="2024-03-01T00:00:00"/>
    <x v="2"/>
    <s v="0DD"/>
    <x v="10"/>
    <s v="EL ESPINAL"/>
    <s v="ABT"/>
    <s v="HK1785"/>
    <x v="2"/>
    <x v="0"/>
    <n v="2"/>
    <n v="12.5"/>
    <n v="30"/>
    <n v="30"/>
    <m/>
    <n v="1800"/>
    <n v="30"/>
  </r>
  <r>
    <d v="2024-03-01T00:00:00"/>
    <x v="2"/>
    <s v="0DD"/>
    <x v="10"/>
    <s v="EL ESPINAL"/>
    <s v="AGB"/>
    <s v="HK1325"/>
    <x v="2"/>
    <x v="0"/>
    <n v="16"/>
    <n v="100"/>
    <n v="400"/>
    <n v="40"/>
    <n v="0"/>
    <n v="2400"/>
    <n v="40"/>
  </r>
  <r>
    <d v="2024-03-01T00:00:00"/>
    <x v="2"/>
    <s v="0DD"/>
    <x v="10"/>
    <s v="EL ESPINAL"/>
    <s v="AGB"/>
    <s v="HK1781"/>
    <x v="2"/>
    <x v="0"/>
    <n v="10"/>
    <n v="62.5"/>
    <n v="230"/>
    <n v="23"/>
    <n v="0"/>
    <n v="1380"/>
    <n v="23"/>
  </r>
  <r>
    <d v="2024-03-01T00:00:00"/>
    <x v="2"/>
    <s v="0DD"/>
    <x v="10"/>
    <s v="EL ESPINAL"/>
    <s v="AGB"/>
    <s v="HK419"/>
    <x v="2"/>
    <x v="0"/>
    <n v="8"/>
    <n v="50"/>
    <n v="2"/>
    <n v="2"/>
    <m/>
    <n v="120"/>
    <n v="2"/>
  </r>
  <r>
    <d v="2024-03-01T00:00:00"/>
    <x v="2"/>
    <s v="0DD"/>
    <x v="10"/>
    <s v="EL ESPINAL"/>
    <s v="CHA"/>
    <s v="HK1325"/>
    <x v="2"/>
    <x v="0"/>
    <n v="2"/>
    <n v="12.5"/>
    <n v="30"/>
    <n v="30"/>
    <m/>
    <n v="1800"/>
    <n v="30"/>
  </r>
  <r>
    <d v="2024-03-01T00:00:00"/>
    <x v="2"/>
    <s v="0DD"/>
    <x v="10"/>
    <s v="GUAMO"/>
    <s v="LAA"/>
    <s v="HK1325"/>
    <x v="2"/>
    <x v="0"/>
    <n v="10"/>
    <n v="62.5"/>
    <n v="230"/>
    <n v="23"/>
    <n v="0"/>
    <n v="1380"/>
    <n v="23"/>
  </r>
  <r>
    <d v="2024-03-01T00:00:00"/>
    <x v="2"/>
    <s v="0DD"/>
    <x v="10"/>
    <s v="GUAMO"/>
    <s v="LAA"/>
    <s v="HK1781"/>
    <x v="2"/>
    <x v="0"/>
    <n v="8"/>
    <n v="50"/>
    <n v="200"/>
    <n v="20"/>
    <n v="0"/>
    <n v="1200"/>
    <n v="20"/>
  </r>
  <r>
    <d v="2024-03-01T00:00:00"/>
    <x v="2"/>
    <s v="0DD"/>
    <x v="10"/>
    <s v="GUAMO"/>
    <s v="LAA"/>
    <s v="HK419"/>
    <x v="2"/>
    <x v="0"/>
    <n v="14"/>
    <n v="87.5"/>
    <n v="330"/>
    <n v="33"/>
    <n v="0"/>
    <n v="1980"/>
    <n v="33"/>
  </r>
  <r>
    <d v="2024-03-01T00:00:00"/>
    <x v="2"/>
    <s v="0DD"/>
    <x v="10"/>
    <s v="IBAGUE"/>
    <s v="EET"/>
    <s v="HK1680"/>
    <x v="2"/>
    <x v="0"/>
    <n v="2"/>
    <n v="12.5"/>
    <n v="30"/>
    <n v="30"/>
    <m/>
    <n v="1800"/>
    <n v="30"/>
  </r>
  <r>
    <d v="2024-03-01T00:00:00"/>
    <x v="2"/>
    <s v="0DD"/>
    <x v="10"/>
    <s v="IBAGUE"/>
    <s v="EET"/>
    <s v="HK1785"/>
    <x v="2"/>
    <x v="0"/>
    <n v="12"/>
    <n v="75"/>
    <n v="300"/>
    <n v="30"/>
    <n v="0"/>
    <n v="1800"/>
    <n v="30"/>
  </r>
  <r>
    <d v="2024-03-01T00:00:00"/>
    <x v="2"/>
    <s v="0DD"/>
    <x v="10"/>
    <s v="IBAGUE"/>
    <s v="EET"/>
    <s v="HK732"/>
    <x v="2"/>
    <x v="0"/>
    <n v="8"/>
    <n v="50"/>
    <n v="200"/>
    <n v="20"/>
    <n v="0"/>
    <n v="1200"/>
    <n v="20"/>
  </r>
  <r>
    <d v="2024-03-01T00:00:00"/>
    <x v="2"/>
    <s v="0DD"/>
    <x v="10"/>
    <s v="IBAGUE"/>
    <s v="EPR"/>
    <s v="HK732"/>
    <x v="2"/>
    <x v="0"/>
    <n v="2"/>
    <n v="12.5"/>
    <n v="30"/>
    <n v="30"/>
    <m/>
    <n v="1800"/>
    <n v="30"/>
  </r>
  <r>
    <d v="2024-03-01T00:00:00"/>
    <x v="2"/>
    <s v="0DD"/>
    <x v="10"/>
    <s v="IBAGUE"/>
    <s v="HOP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732"/>
    <x v="2"/>
    <x v="0"/>
    <n v="6"/>
    <n v="37.5"/>
    <n v="130"/>
    <n v="13"/>
    <n v="0"/>
    <n v="780"/>
    <n v="13"/>
  </r>
  <r>
    <d v="2024-03-01T00:00:00"/>
    <x v="2"/>
    <s v="0DD"/>
    <x v="10"/>
    <s v="IBAGUE"/>
    <s v="RGR"/>
    <s v="HK1785"/>
    <x v="2"/>
    <x v="0"/>
    <n v="36"/>
    <n v="225"/>
    <n v="900"/>
    <n v="90"/>
    <n v="0"/>
    <n v="5400"/>
    <n v="90"/>
  </r>
  <r>
    <d v="2024-03-01T00:00:00"/>
    <x v="2"/>
    <s v="0DD"/>
    <x v="10"/>
    <s v="IBAGUE"/>
    <s v="RGR"/>
    <s v="HK732"/>
    <x v="2"/>
    <x v="0"/>
    <n v="4"/>
    <n v="25"/>
    <n v="100"/>
    <n v="10"/>
    <n v="0"/>
    <n v="600"/>
    <n v="10"/>
  </r>
  <r>
    <d v="2024-03-01T00:00:00"/>
    <x v="2"/>
    <s v="0DD"/>
    <x v="10"/>
    <s v="PALERMO"/>
    <s v="GUN"/>
    <s v="HK1290"/>
    <x v="2"/>
    <x v="0"/>
    <n v="14"/>
    <n v="87.5"/>
    <n v="330"/>
    <n v="33"/>
    <n v="0"/>
    <n v="1980"/>
    <n v="33"/>
  </r>
  <r>
    <d v="2024-03-01T00:00:00"/>
    <x v="2"/>
    <s v="0DD"/>
    <x v="10"/>
    <s v="PALERMO"/>
    <s v="JUN"/>
    <s v="HK1290"/>
    <x v="2"/>
    <x v="0"/>
    <n v="12"/>
    <n v="75"/>
    <n v="300"/>
    <n v="30"/>
    <n v="0"/>
    <n v="1800"/>
    <n v="30"/>
  </r>
  <r>
    <d v="2024-03-01T00:00:00"/>
    <x v="2"/>
    <s v="0DD"/>
    <x v="10"/>
    <s v="PIEDRAS"/>
    <s v="PRA "/>
    <s v="HK1785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680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785"/>
    <x v="2"/>
    <x v="0"/>
    <n v="6"/>
    <n v="37.5"/>
    <n v="130"/>
    <n v="13"/>
    <n v="0"/>
    <n v="780"/>
    <n v="13"/>
  </r>
  <r>
    <d v="2024-03-01T00:00:00"/>
    <x v="2"/>
    <s v="0DD"/>
    <x v="10"/>
    <s v="PIEDRAS"/>
    <s v="SJT"/>
    <s v="HK732"/>
    <x v="2"/>
    <x v="0"/>
    <n v="2"/>
    <n v="12.5"/>
    <n v="30"/>
    <n v="30"/>
    <m/>
    <n v="1800"/>
    <n v="30"/>
  </r>
  <r>
    <d v="2024-03-01T00:00:00"/>
    <x v="2"/>
    <s v="0DD"/>
    <x v="10"/>
    <s v="TELLO"/>
    <s v="TLO"/>
    <s v="HK1290"/>
    <x v="2"/>
    <x v="0"/>
    <n v="20"/>
    <n v="125"/>
    <n v="500"/>
    <n v="50"/>
    <n v="0"/>
    <n v="3000"/>
    <n v="50"/>
  </r>
  <r>
    <d v="2024-03-01T00:00:00"/>
    <x v="2"/>
    <s v="0DD"/>
    <x v="10"/>
    <s v="VENADILLO"/>
    <s v="BOL"/>
    <s v="HK1680"/>
    <x v="2"/>
    <x v="0"/>
    <n v="36"/>
    <n v="225"/>
    <n v="900"/>
    <n v="90"/>
    <n v="0"/>
    <n v="5400"/>
    <n v="90"/>
  </r>
  <r>
    <d v="2024-03-01T00:00:00"/>
    <x v="2"/>
    <s v="0DD"/>
    <x v="10"/>
    <s v="VENADILLO"/>
    <s v="BOL"/>
    <s v="HK732"/>
    <x v="2"/>
    <x v="0"/>
    <n v="14"/>
    <n v="87.5"/>
    <n v="330"/>
    <n v="33"/>
    <n v="0"/>
    <n v="1980"/>
    <n v="33"/>
  </r>
  <r>
    <d v="2024-03-01T00:00:00"/>
    <x v="2"/>
    <s v="0DL"/>
    <x v="11"/>
    <s v="MANI"/>
    <s v="SKDL"/>
    <s v="HK1970"/>
    <x v="0"/>
    <x v="0"/>
    <n v="6"/>
    <n v="1140"/>
    <n v="19"/>
    <n v="19"/>
    <m/>
    <n v="1140"/>
    <n v="19"/>
  </r>
  <r>
    <d v="2024-03-01T00:00:00"/>
    <x v="2"/>
    <s v="0DL"/>
    <x v="11"/>
    <s v="MANI"/>
    <s v="SKDL"/>
    <s v="HK5403"/>
    <x v="3"/>
    <x v="0"/>
    <n v="9"/>
    <n v="1075"/>
    <n v="1755"/>
    <n v="17"/>
    <n v="55"/>
    <n v="1075"/>
    <n v="17.916666666666668"/>
  </r>
  <r>
    <d v="2024-03-01T00:00:00"/>
    <x v="2"/>
    <s v="0DL"/>
    <x v="11"/>
    <s v="PUERTO LOPEZ"/>
    <s v="SQNP"/>
    <s v="HK1535"/>
    <x v="0"/>
    <x v="0"/>
    <n v="10"/>
    <n v="1440"/>
    <n v="24"/>
    <n v="24"/>
    <m/>
    <n v="1440"/>
    <n v="24"/>
  </r>
  <r>
    <d v="2024-03-01T00:00:00"/>
    <x v="2"/>
    <s v="0DL"/>
    <x v="11"/>
    <s v="PUERTO LOPEZ"/>
    <s v="SQNP"/>
    <s v="HK1639"/>
    <x v="0"/>
    <x v="0"/>
    <n v="8"/>
    <n v="1500"/>
    <n v="25"/>
    <n v="25"/>
    <m/>
    <n v="1500"/>
    <n v="25"/>
  </r>
  <r>
    <d v="2024-03-01T00:00:00"/>
    <x v="2"/>
    <s v="0DR"/>
    <x v="13"/>
    <s v="VILLAVICENCIO"/>
    <s v="CANAIMA"/>
    <s v="HK1684"/>
    <x v="2"/>
    <x v="0"/>
    <n v="161"/>
    <n v="2240"/>
    <n v="41"/>
    <n v="41"/>
    <m/>
    <n v="2460"/>
    <n v="41"/>
  </r>
  <r>
    <d v="2024-03-01T00:00:00"/>
    <x v="2"/>
    <s v="0DU"/>
    <x v="14"/>
    <s v="VILLAVICENCIO"/>
    <s v="9AV"/>
    <s v="HK2319"/>
    <x v="0"/>
    <x v="0"/>
    <n v="46"/>
    <n v="582"/>
    <n v="15"/>
    <n v="15"/>
    <m/>
    <n v="900"/>
    <n v="15"/>
  </r>
  <r>
    <d v="2024-03-01T00:00:00"/>
    <x v="2"/>
    <s v="0DX"/>
    <x v="15"/>
    <s v="VILLANUEVA - CASANARE"/>
    <s v="9AO"/>
    <s v="HK1136"/>
    <x v="2"/>
    <x v="0"/>
    <n v="9"/>
    <n v="132"/>
    <n v="330"/>
    <n v="33"/>
    <n v="0"/>
    <n v="1980"/>
    <n v="33"/>
  </r>
  <r>
    <d v="2024-03-01T00:00:00"/>
    <x v="2"/>
    <s v="0DX"/>
    <x v="15"/>
    <s v="VILLANUEVA - CASANARE"/>
    <s v="9AO"/>
    <s v="HK673"/>
    <x v="2"/>
    <x v="0"/>
    <n v="22"/>
    <n v="320"/>
    <n v="8"/>
    <n v="8"/>
    <m/>
    <n v="480"/>
    <n v="8"/>
  </r>
  <r>
    <d v="2024-03-01T00:00:00"/>
    <x v="2"/>
    <s v="0DX"/>
    <x v="15"/>
    <s v="YOPAL"/>
    <s v="BUO"/>
    <s v="HK1160"/>
    <x v="2"/>
    <x v="0"/>
    <n v="3"/>
    <n v="40"/>
    <n v="1"/>
    <n v="1"/>
    <m/>
    <n v="60"/>
    <n v="1"/>
  </r>
  <r>
    <d v="2024-03-01T00:00:00"/>
    <x v="2"/>
    <s v="0DX"/>
    <x v="15"/>
    <s v="YOPAL"/>
    <s v="BUO"/>
    <s v="HK616"/>
    <x v="2"/>
    <x v="0"/>
    <n v="37"/>
    <n v="560"/>
    <n v="14"/>
    <n v="14"/>
    <m/>
    <n v="840"/>
    <n v="14"/>
  </r>
  <r>
    <d v="2024-03-01T00:00:00"/>
    <x v="2"/>
    <s v="0DY"/>
    <x v="16"/>
    <s v="LERIDA"/>
    <s v="9IDY"/>
    <s v="HK389"/>
    <x v="2"/>
    <x v="0"/>
    <n v="66"/>
    <n v="27.5"/>
    <n v="2640"/>
    <n v="26"/>
    <n v="40"/>
    <n v="1600"/>
    <n v="26.666666666666668"/>
  </r>
  <r>
    <d v="2024-03-01T00:00:00"/>
    <x v="2"/>
    <s v="0EN"/>
    <x v="16"/>
    <s v="PAZ DE ARIPORO"/>
    <s v="LAFORTALEZA"/>
    <s v="HK1837"/>
    <x v="0"/>
    <x v="0"/>
    <n v="1"/>
    <n v="0"/>
    <n v="1"/>
    <n v="1"/>
    <m/>
    <n v="60"/>
    <n v="1"/>
  </r>
  <r>
    <d v="2024-03-01T00:00:00"/>
    <x v="2"/>
    <s v="0EW"/>
    <x v="28"/>
    <s v="ANSERMANUEVO"/>
    <s v="SKDA"/>
    <s v="HK5359"/>
    <x v="8"/>
    <x v="7"/>
    <n v="3"/>
    <n v="136.16999999999999"/>
    <n v="196"/>
    <n v="19"/>
    <n v="6"/>
    <n v="1146"/>
    <n v="19.100000000000001"/>
  </r>
  <r>
    <d v="2024-03-01T00:00:00"/>
    <x v="2"/>
    <s v="0EW"/>
    <x v="28"/>
    <s v="ANSERMANUEVO"/>
    <s v="SQGD"/>
    <s v="HK5356"/>
    <x v="8"/>
    <x v="7"/>
    <n v="1"/>
    <n v="17.899999999999999"/>
    <n v="51"/>
    <n v="51"/>
    <m/>
    <n v="3060"/>
    <n v="51"/>
  </r>
  <r>
    <d v="2024-03-01T00:00:00"/>
    <x v="2"/>
    <s v="0EW"/>
    <x v="28"/>
    <s v="BALBOA"/>
    <s v="SKDA"/>
    <s v="HK5359"/>
    <x v="8"/>
    <x v="7"/>
    <n v="2"/>
    <n v="30"/>
    <n v="107"/>
    <n v="10"/>
    <n v="7"/>
    <n v="607"/>
    <n v="10.116666666666667"/>
  </r>
  <r>
    <d v="2024-03-01T00:00:00"/>
    <x v="2"/>
    <s v="0EW"/>
    <x v="28"/>
    <s v="BUGALAGRANDE"/>
    <s v="SQGD"/>
    <s v="HK5359"/>
    <x v="8"/>
    <x v="7"/>
    <n v="3"/>
    <n v="61.5"/>
    <n v="254"/>
    <n v="25"/>
    <n v="4"/>
    <n v="1504"/>
    <n v="25.066666666666666"/>
  </r>
  <r>
    <d v="2024-03-01T00:00:00"/>
    <x v="2"/>
    <s v="0EW"/>
    <x v="28"/>
    <s v="CARTAGO"/>
    <s v="SKDA"/>
    <s v="HK5359"/>
    <x v="8"/>
    <x v="7"/>
    <n v="1"/>
    <n v="16.420000000000002"/>
    <n v="38"/>
    <n v="38"/>
    <m/>
    <n v="2280"/>
    <n v="38"/>
  </r>
  <r>
    <d v="2024-03-01T00:00:00"/>
    <x v="2"/>
    <s v="0EW"/>
    <x v="28"/>
    <s v="CARTAGO"/>
    <s v="SQGD"/>
    <s v="HK5356"/>
    <x v="8"/>
    <x v="7"/>
    <n v="3"/>
    <n v="54.9"/>
    <n v="15"/>
    <n v="15"/>
    <m/>
    <n v="900"/>
    <n v="15"/>
  </r>
  <r>
    <d v="2024-03-01T00:00:00"/>
    <x v="2"/>
    <s v="0EW"/>
    <x v="28"/>
    <s v="CARTAGO"/>
    <s v="SQGD"/>
    <s v="HK5359"/>
    <x v="8"/>
    <x v="7"/>
    <n v="2"/>
    <n v="56.66"/>
    <n v="136"/>
    <n v="13"/>
    <n v="6"/>
    <n v="786"/>
    <n v="13.1"/>
  </r>
  <r>
    <d v="2024-03-01T00:00:00"/>
    <x v="2"/>
    <s v="0EW"/>
    <x v="28"/>
    <s v="LA VICTORIA"/>
    <s v="SQGD"/>
    <s v="HK5359"/>
    <x v="8"/>
    <x v="7"/>
    <n v="1"/>
    <n v="17.899999999999999"/>
    <n v="45"/>
    <n v="45"/>
    <m/>
    <n v="2700"/>
    <n v="45"/>
  </r>
  <r>
    <d v="2024-03-01T00:00:00"/>
    <x v="2"/>
    <s v="0EW"/>
    <x v="28"/>
    <s v="OBANDO - VALLE"/>
    <s v="SQGD"/>
    <s v="HK5356"/>
    <x v="8"/>
    <x v="7"/>
    <n v="7"/>
    <n v="131.4"/>
    <n v="452"/>
    <n v="45"/>
    <n v="2"/>
    <n v="2702"/>
    <n v="45.033333333333331"/>
  </r>
  <r>
    <d v="2024-03-01T00:00:00"/>
    <x v="2"/>
    <s v="0EW"/>
    <x v="28"/>
    <s v="OBANDO - VALLE"/>
    <s v="SQGD"/>
    <s v="HK5359"/>
    <x v="8"/>
    <x v="7"/>
    <n v="11"/>
    <n v="309.36"/>
    <n v="532"/>
    <n v="53"/>
    <n v="2"/>
    <n v="3182"/>
    <n v="53.033333333333331"/>
  </r>
  <r>
    <d v="2024-03-01T00:00:00"/>
    <x v="2"/>
    <s v="0EW"/>
    <x v="28"/>
    <s v="ROLDANILLO"/>
    <s v="SQGD"/>
    <s v="HK5356"/>
    <x v="8"/>
    <x v="7"/>
    <n v="2"/>
    <n v="37.700000000000003"/>
    <n v="144"/>
    <n v="14"/>
    <n v="4"/>
    <n v="844"/>
    <n v="14.066666666666666"/>
  </r>
  <r>
    <d v="2024-03-01T00:00:00"/>
    <x v="2"/>
    <s v="0EW"/>
    <x v="28"/>
    <s v="ROLDANILLO"/>
    <s v="SQGD"/>
    <s v="HK5359"/>
    <x v="8"/>
    <x v="7"/>
    <n v="1"/>
    <n v="17.899999999999999"/>
    <n v="49"/>
    <n v="49"/>
    <m/>
    <n v="2940"/>
    <n v="49"/>
  </r>
  <r>
    <d v="2024-03-01T00:00:00"/>
    <x v="2"/>
    <s v="0EW"/>
    <x v="28"/>
    <s v="TORO"/>
    <s v="SQGD"/>
    <s v="HK5356"/>
    <x v="8"/>
    <x v="7"/>
    <n v="1"/>
    <n v="20.5"/>
    <n v="45"/>
    <n v="45"/>
    <m/>
    <n v="2700"/>
    <n v="45"/>
  </r>
  <r>
    <d v="2024-03-01T00:00:00"/>
    <x v="2"/>
    <s v="0EW"/>
    <x v="28"/>
    <s v="TORO"/>
    <s v="SQGD"/>
    <s v="HK5359"/>
    <x v="8"/>
    <x v="7"/>
    <n v="4"/>
    <n v="70"/>
    <n v="189"/>
    <n v="18"/>
    <n v="9"/>
    <n v="1089"/>
    <n v="18.149999999999999"/>
  </r>
  <r>
    <d v="2024-03-01T00:00:00"/>
    <x v="2"/>
    <s v="0EW"/>
    <x v="28"/>
    <s v="VITERBO"/>
    <s v="SKDA"/>
    <s v="HK5359"/>
    <x v="8"/>
    <x v="7"/>
    <n v="4"/>
    <n v="118.47"/>
    <n v="362"/>
    <n v="36"/>
    <n v="2"/>
    <n v="2162"/>
    <n v="36.033333333333331"/>
  </r>
  <r>
    <d v="2024-03-01T00:00:00"/>
    <x v="2"/>
    <s v="0EW"/>
    <x v="28"/>
    <s v="ZARZAL"/>
    <s v="SQGD"/>
    <s v="HK5359"/>
    <x v="8"/>
    <x v="7"/>
    <n v="1"/>
    <n v="20.5"/>
    <n v="11"/>
    <n v="11"/>
    <m/>
    <n v="660"/>
    <n v="11"/>
  </r>
  <r>
    <d v="2024-03-01T00:00:00"/>
    <x v="2"/>
    <s v="ODV"/>
    <x v="21"/>
    <s v="FUENTE DE ORO"/>
    <s v="MAJAGUAL"/>
    <s v="HK1738"/>
    <x v="0"/>
    <x v="0"/>
    <n v="2"/>
    <n v="40"/>
    <n v="1"/>
    <n v="1"/>
    <m/>
    <n v="60"/>
    <n v="1"/>
  </r>
  <r>
    <d v="2024-03-01T00:00:00"/>
    <x v="2"/>
    <s v="ODV"/>
    <x v="21"/>
    <s v="FUENTE DE ORO"/>
    <s v="MAJAGUAL"/>
    <s v="HK1738"/>
    <x v="0"/>
    <x v="11"/>
    <n v="1"/>
    <n v="15"/>
    <n v="35"/>
    <n v="35"/>
    <m/>
    <n v="2100"/>
    <n v="35"/>
  </r>
  <r>
    <d v="2024-03-01T00:00:00"/>
    <x v="2"/>
    <s v="ODV"/>
    <x v="21"/>
    <s v="FUENTE DE ORO"/>
    <s v="MAJAGUAL"/>
    <s v="HK1738"/>
    <x v="0"/>
    <x v="2"/>
    <n v="22"/>
    <n v="277"/>
    <n v="830"/>
    <n v="83"/>
    <n v="0"/>
    <n v="4980"/>
    <n v="83"/>
  </r>
  <r>
    <d v="2024-03-01T00:00:00"/>
    <x v="2"/>
    <s v="ODV"/>
    <x v="21"/>
    <s v="FUENTE DE ORO"/>
    <s v="MAJAGUAL"/>
    <s v="HK1738"/>
    <x v="0"/>
    <x v="4"/>
    <n v="14"/>
    <n v="248"/>
    <n v="630"/>
    <n v="63"/>
    <n v="0"/>
    <n v="3780"/>
    <n v="63"/>
  </r>
  <r>
    <d v="2024-03-01T00:00:00"/>
    <x v="2"/>
    <s v="OEY"/>
    <x v="22"/>
    <s v="GUACARI"/>
    <s v="SQIH"/>
    <s v="HK5371"/>
    <x v="4"/>
    <x v="7"/>
    <n v="40"/>
    <n v="422.7"/>
    <n v="251"/>
    <n v="25"/>
    <n v="1"/>
    <n v="1501"/>
    <n v="25.016666666666666"/>
  </r>
  <r>
    <d v="2024-03-01T00:00:00"/>
    <x v="2"/>
    <s v="OEY"/>
    <x v="22"/>
    <s v="PALMIRA"/>
    <s v="SQIM"/>
    <s v="HK5371"/>
    <x v="4"/>
    <x v="7"/>
    <n v="39"/>
    <n v="727.7"/>
    <n v="245"/>
    <n v="24"/>
    <n v="5"/>
    <n v="1445"/>
    <n v="24.083333333333332"/>
  </r>
  <r>
    <d v="2024-03-01T00:00:00"/>
    <x v="2"/>
    <s v="OEY"/>
    <x v="22"/>
    <s v="PRADERA"/>
    <s v="SQCA"/>
    <s v="HK5372"/>
    <x v="6"/>
    <x v="7"/>
    <n v="40"/>
    <n v="508"/>
    <n v="234"/>
    <n v="23"/>
    <n v="4"/>
    <n v="1384"/>
    <n v="23.066666666666666"/>
  </r>
  <r>
    <d v="2024-04-01T00:00:00"/>
    <x v="3"/>
    <s v="0BE"/>
    <x v="29"/>
    <s v="ZONA BANANERA"/>
    <s v="9IS"/>
    <s v="HK4457"/>
    <x v="9"/>
    <x v="1"/>
    <n v="26"/>
    <n v="4103.38"/>
    <n v="59"/>
    <n v="59"/>
    <m/>
    <n v="3540"/>
    <n v="59"/>
  </r>
  <r>
    <d v="2024-04-01T00:00:00"/>
    <x v="3"/>
    <s v="0BE"/>
    <x v="29"/>
    <s v="ZONA BANANERA"/>
    <s v="9IS"/>
    <s v="HK5172"/>
    <x v="9"/>
    <x v="1"/>
    <n v="26"/>
    <n v="5831.1"/>
    <n v="74"/>
    <n v="74"/>
    <m/>
    <n v="4440"/>
    <n v="74"/>
  </r>
  <r>
    <d v="2024-04-01T00:00:00"/>
    <x v="3"/>
    <s v="0BE"/>
    <x v="29"/>
    <s v="ZONA BANANERA"/>
    <s v="9IS"/>
    <s v="HK5253"/>
    <x v="9"/>
    <x v="1"/>
    <n v="20"/>
    <n v="4448.21"/>
    <n v="60"/>
    <n v="60"/>
    <m/>
    <n v="3600"/>
    <n v="60"/>
  </r>
  <r>
    <d v="2024-04-01T00:00:00"/>
    <x v="3"/>
    <s v="0BH"/>
    <x v="0"/>
    <s v="AGUAZUL"/>
    <s v="9CZ"/>
    <s v="HK1771"/>
    <x v="0"/>
    <x v="0"/>
    <n v="2"/>
    <n v="500"/>
    <n v="335"/>
    <n v="33"/>
    <n v="5"/>
    <n v="1985"/>
    <n v="33.083333333333336"/>
  </r>
  <r>
    <d v="2024-04-01T00:00:00"/>
    <x v="3"/>
    <s v="0BH"/>
    <x v="0"/>
    <s v="AGUAZUL"/>
    <s v="9CZ"/>
    <s v="HK2108"/>
    <x v="0"/>
    <x v="0"/>
    <n v="1"/>
    <n v="120"/>
    <n v="2"/>
    <n v="2"/>
    <m/>
    <n v="120"/>
    <n v="2"/>
  </r>
  <r>
    <d v="2024-04-01T00:00:00"/>
    <x v="3"/>
    <s v="0BH"/>
    <x v="0"/>
    <s v="MANI"/>
    <s v="LOM"/>
    <s v="HK2108"/>
    <x v="0"/>
    <x v="0"/>
    <n v="5"/>
    <n v="581"/>
    <n v="830"/>
    <n v="83"/>
    <n v="0"/>
    <n v="4980"/>
    <n v="83"/>
  </r>
  <r>
    <d v="2024-04-01T00:00:00"/>
    <x v="3"/>
    <s v="0BH"/>
    <x v="0"/>
    <s v="MANI"/>
    <s v="LOM"/>
    <s v="HK2171"/>
    <x v="0"/>
    <x v="0"/>
    <n v="1"/>
    <n v="60"/>
    <n v="1"/>
    <n v="1"/>
    <m/>
    <n v="60"/>
    <n v="1"/>
  </r>
  <r>
    <d v="2024-04-01T00:00:00"/>
    <x v="3"/>
    <s v="0BH"/>
    <x v="0"/>
    <s v="MANI"/>
    <s v="SQML"/>
    <s v="HK2108"/>
    <x v="0"/>
    <x v="0"/>
    <n v="2"/>
    <n v="420"/>
    <n v="7"/>
    <n v="7"/>
    <m/>
    <n v="420"/>
    <n v="7"/>
  </r>
  <r>
    <d v="2024-04-01T00:00:00"/>
    <x v="3"/>
    <s v="0BH"/>
    <x v="0"/>
    <s v="MONTERREY"/>
    <s v="9MC"/>
    <s v="HK2108"/>
    <x v="0"/>
    <x v="0"/>
    <n v="3"/>
    <n v="540"/>
    <n v="9"/>
    <n v="9"/>
    <m/>
    <n v="540"/>
    <n v="9"/>
  </r>
  <r>
    <d v="2024-04-01T00:00:00"/>
    <x v="3"/>
    <s v="0BH"/>
    <x v="0"/>
    <s v="MONTERREY"/>
    <s v="9MC"/>
    <s v="HK2171"/>
    <x v="0"/>
    <x v="0"/>
    <n v="11"/>
    <n v="1680"/>
    <n v="28"/>
    <n v="28"/>
    <m/>
    <n v="1680"/>
    <n v="28"/>
  </r>
  <r>
    <d v="2024-04-01T00:00:00"/>
    <x v="3"/>
    <s v="0BH"/>
    <x v="0"/>
    <s v="NUNCHIA"/>
    <s v="9AU"/>
    <s v="HK2321"/>
    <x v="0"/>
    <x v="0"/>
    <n v="8"/>
    <n v="1560"/>
    <n v="26"/>
    <n v="26"/>
    <m/>
    <n v="1560"/>
    <n v="26"/>
  </r>
  <r>
    <d v="2024-04-01T00:00:00"/>
    <x v="3"/>
    <s v="0BH"/>
    <x v="0"/>
    <s v="NUNCHIA"/>
    <s v="NIA"/>
    <s v="HK1731"/>
    <x v="0"/>
    <x v="0"/>
    <n v="10"/>
    <n v="1578"/>
    <n v="2333"/>
    <n v="23"/>
    <n v="33"/>
    <n v="1413"/>
    <n v="23.55"/>
  </r>
  <r>
    <d v="2024-04-01T00:00:00"/>
    <x v="3"/>
    <s v="0BH"/>
    <x v="0"/>
    <s v="NUNCHIA"/>
    <s v="NIA"/>
    <s v="HK2321"/>
    <x v="0"/>
    <x v="0"/>
    <n v="3"/>
    <n v="498"/>
    <n v="835"/>
    <n v="83"/>
    <n v="5"/>
    <n v="4985"/>
    <n v="83.083333333333329"/>
  </r>
  <r>
    <d v="2024-04-01T00:00:00"/>
    <x v="3"/>
    <s v="0BH"/>
    <x v="0"/>
    <s v="NUNCHIA"/>
    <s v="NUA"/>
    <s v="HK1731"/>
    <x v="0"/>
    <x v="0"/>
    <n v="1"/>
    <n v="180"/>
    <n v="3"/>
    <n v="3"/>
    <m/>
    <n v="180"/>
    <n v="3"/>
  </r>
  <r>
    <d v="2024-04-01T00:00:00"/>
    <x v="3"/>
    <s v="0BH"/>
    <x v="0"/>
    <s v="NUNCHIA"/>
    <s v="NUA"/>
    <s v="HK2321"/>
    <x v="0"/>
    <x v="0"/>
    <n v="1"/>
    <n v="180"/>
    <n v="3"/>
    <n v="3"/>
    <m/>
    <n v="180"/>
    <n v="3"/>
  </r>
  <r>
    <d v="2024-04-01T00:00:00"/>
    <x v="3"/>
    <s v="0BH"/>
    <x v="0"/>
    <s v="NUNCHIA"/>
    <s v="SKIN"/>
    <s v="HK2321"/>
    <x v="0"/>
    <x v="0"/>
    <n v="1"/>
    <n v="300"/>
    <n v="5"/>
    <n v="5"/>
    <m/>
    <n v="300"/>
    <n v="5"/>
  </r>
  <r>
    <d v="2024-04-01T00:00:00"/>
    <x v="3"/>
    <s v="0BH"/>
    <x v="0"/>
    <s v="VILLANUEVA - CASANARE"/>
    <s v="SKVN"/>
    <s v="HK2171"/>
    <x v="0"/>
    <x v="0"/>
    <n v="1"/>
    <n v="120"/>
    <n v="2"/>
    <n v="2"/>
    <m/>
    <n v="120"/>
    <n v="2"/>
  </r>
  <r>
    <d v="2024-04-01T00:00:00"/>
    <x v="3"/>
    <s v="0BM"/>
    <x v="1"/>
    <s v="EL PASO"/>
    <s v="MATADEINDIO"/>
    <s v="HK2004"/>
    <x v="0"/>
    <x v="1"/>
    <n v="13"/>
    <n v="472"/>
    <n v="354"/>
    <n v="35"/>
    <n v="4"/>
    <n v="2104"/>
    <n v="35.06666666666667"/>
  </r>
  <r>
    <d v="2024-04-01T00:00:00"/>
    <x v="3"/>
    <s v="0BM"/>
    <x v="1"/>
    <s v="EL PASO"/>
    <s v="MATADEINDIO"/>
    <s v="HK2095"/>
    <x v="0"/>
    <x v="1"/>
    <n v="10"/>
    <n v="351"/>
    <n v="4"/>
    <n v="4"/>
    <m/>
    <n v="240"/>
    <n v="4"/>
  </r>
  <r>
    <d v="2024-04-01T00:00:00"/>
    <x v="3"/>
    <s v="0BM"/>
    <x v="1"/>
    <s v="PIVIJAY"/>
    <s v="LAPALESTINA"/>
    <s v="HK2065"/>
    <x v="0"/>
    <x v="1"/>
    <n v="10"/>
    <n v="286"/>
    <n v="506"/>
    <n v="50"/>
    <n v="6"/>
    <n v="3006"/>
    <n v="50.1"/>
  </r>
  <r>
    <d v="2024-04-01T00:00:00"/>
    <x v="3"/>
    <s v="0BM"/>
    <x v="1"/>
    <s v="PIVIJAY"/>
    <s v="LAPALESTINA"/>
    <s v="HK2095"/>
    <x v="0"/>
    <x v="1"/>
    <n v="5"/>
    <n v="165"/>
    <n v="212"/>
    <n v="21"/>
    <n v="2"/>
    <n v="1262"/>
    <n v="21.033333333333335"/>
  </r>
  <r>
    <d v="2024-04-01T00:00:00"/>
    <x v="3"/>
    <s v="0BM"/>
    <x v="1"/>
    <s v="RIOHACHA"/>
    <s v="ASASANMARTIN"/>
    <s v="HK1741"/>
    <x v="0"/>
    <x v="1"/>
    <n v="80"/>
    <n v="1999.45"/>
    <n v="2954"/>
    <n v="29"/>
    <n v="54"/>
    <n v="1794"/>
    <n v="29.9"/>
  </r>
  <r>
    <d v="2024-04-01T00:00:00"/>
    <x v="3"/>
    <s v="0BM"/>
    <x v="1"/>
    <s v="SANTA MARTA"/>
    <s v="LADIVA"/>
    <s v="HK2004"/>
    <x v="0"/>
    <x v="1"/>
    <n v="60"/>
    <n v="1458.93"/>
    <n v="2148"/>
    <n v="21"/>
    <n v="48"/>
    <n v="1308"/>
    <n v="21.8"/>
  </r>
  <r>
    <d v="2024-04-01T00:00:00"/>
    <x v="3"/>
    <s v="0BM"/>
    <x v="1"/>
    <s v="ZONA BANANERA"/>
    <s v="LAAMALIA"/>
    <s v="HK1750"/>
    <x v="0"/>
    <x v="1"/>
    <n v="149"/>
    <n v="3738.5"/>
    <n v="5618"/>
    <n v="56"/>
    <n v="18"/>
    <n v="3378"/>
    <n v="56.3"/>
  </r>
  <r>
    <d v="2024-04-01T00:00:00"/>
    <x v="3"/>
    <s v="0BM"/>
    <x v="1"/>
    <s v="ZONA BANANERA"/>
    <s v="LAAMALIA"/>
    <s v="HK2004"/>
    <x v="0"/>
    <x v="1"/>
    <n v="31"/>
    <n v="852"/>
    <n v="1118"/>
    <n v="11"/>
    <n v="18"/>
    <n v="678"/>
    <n v="11.3"/>
  </r>
  <r>
    <d v="2024-04-01T00:00:00"/>
    <x v="3"/>
    <s v="0BM"/>
    <x v="1"/>
    <s v="ZONA BANANERA"/>
    <s v="LAAMALIA"/>
    <s v="HK2065"/>
    <x v="0"/>
    <x v="1"/>
    <n v="46"/>
    <n v="1205"/>
    <n v="1712"/>
    <n v="17"/>
    <n v="12"/>
    <n v="1032"/>
    <n v="17.2"/>
  </r>
  <r>
    <d v="2024-04-01T00:00:00"/>
    <x v="3"/>
    <s v="0BM"/>
    <x v="1"/>
    <s v="ZONA BANANERA"/>
    <s v="LAAMALIA"/>
    <s v="HK2095"/>
    <x v="0"/>
    <x v="1"/>
    <n v="136"/>
    <n v="3482.5"/>
    <n v="5018"/>
    <n v="50"/>
    <n v="18"/>
    <n v="3018"/>
    <n v="50.3"/>
  </r>
  <r>
    <d v="2024-04-01T00:00:00"/>
    <x v="3"/>
    <s v="0BP"/>
    <x v="24"/>
    <s v="AGUAZUL"/>
    <s v="AGJ"/>
    <s v="HK1983"/>
    <x v="0"/>
    <x v="0"/>
    <n v="16"/>
    <n v="200"/>
    <n v="54"/>
    <n v="54"/>
    <m/>
    <n v="3240"/>
    <n v="54"/>
  </r>
  <r>
    <d v="2024-04-01T00:00:00"/>
    <x v="3"/>
    <s v="0BP"/>
    <x v="24"/>
    <s v="AGUAZUL"/>
    <s v="AGJ"/>
    <s v="HK4733"/>
    <x v="2"/>
    <x v="0"/>
    <n v="20"/>
    <n v="250"/>
    <n v="67"/>
    <n v="67"/>
    <m/>
    <n v="4020"/>
    <n v="67"/>
  </r>
  <r>
    <d v="2024-04-01T00:00:00"/>
    <x v="3"/>
    <s v="0BP"/>
    <x v="24"/>
    <s v="AGUAZUL"/>
    <s v="TRM"/>
    <s v="HK1983"/>
    <x v="0"/>
    <x v="0"/>
    <n v="12"/>
    <n v="150"/>
    <n v="39"/>
    <n v="39"/>
    <m/>
    <n v="2340"/>
    <n v="39"/>
  </r>
  <r>
    <d v="2024-04-01T00:00:00"/>
    <x v="3"/>
    <s v="0BP"/>
    <x v="24"/>
    <s v="AGUAZUL"/>
    <s v="TRM"/>
    <s v="HK4733"/>
    <x v="2"/>
    <x v="0"/>
    <n v="72"/>
    <n v="900"/>
    <n v="24"/>
    <n v="24"/>
    <m/>
    <n v="1440"/>
    <n v="24"/>
  </r>
  <r>
    <d v="2024-04-01T00:00:00"/>
    <x v="3"/>
    <s v="0BP"/>
    <x v="24"/>
    <s v="TRINIDAD"/>
    <s v="9MS"/>
    <s v="HK4733"/>
    <x v="2"/>
    <x v="0"/>
    <n v="28"/>
    <n v="350"/>
    <n v="94"/>
    <n v="94"/>
    <m/>
    <n v="5640"/>
    <n v="94"/>
  </r>
  <r>
    <d v="2024-04-01T00:00:00"/>
    <x v="3"/>
    <s v="0BP"/>
    <x v="24"/>
    <s v="TRINIDAD"/>
    <s v="NUE"/>
    <s v="HK4733"/>
    <x v="2"/>
    <x v="0"/>
    <n v="9"/>
    <n v="112.5"/>
    <n v="31"/>
    <n v="31"/>
    <m/>
    <n v="1860"/>
    <n v="31"/>
  </r>
  <r>
    <d v="2024-04-01T00:00:00"/>
    <x v="3"/>
    <s v="0BR"/>
    <x v="2"/>
    <s v="APARTADO"/>
    <s v="LOSPLANES"/>
    <s v="HK2892"/>
    <x v="1"/>
    <x v="1"/>
    <n v="79"/>
    <n v="6079.2"/>
    <n v="45"/>
    <n v="45"/>
    <m/>
    <n v="2700"/>
    <n v="45"/>
  </r>
  <r>
    <d v="2024-04-01T00:00:00"/>
    <x v="3"/>
    <s v="0BR"/>
    <x v="2"/>
    <s v="APARTADO"/>
    <s v="LOSPLANES"/>
    <s v="HK4416"/>
    <x v="1"/>
    <x v="1"/>
    <n v="76"/>
    <n v="5376.5"/>
    <n v="38"/>
    <n v="38"/>
    <m/>
    <n v="2280"/>
    <n v="38"/>
  </r>
  <r>
    <d v="2024-04-01T00:00:00"/>
    <x v="3"/>
    <s v="0BR"/>
    <x v="2"/>
    <s v="APARTADO"/>
    <s v="LOSPLANES"/>
    <s v="HK4542"/>
    <x v="1"/>
    <x v="1"/>
    <n v="88"/>
    <n v="6711.4"/>
    <n v="48"/>
    <n v="48"/>
    <m/>
    <n v="2880"/>
    <n v="48"/>
  </r>
  <r>
    <d v="2024-04-01T00:00:00"/>
    <x v="3"/>
    <s v="0BR"/>
    <x v="2"/>
    <s v="APARTADO"/>
    <s v="LOSPLANES"/>
    <s v="HK4644"/>
    <x v="1"/>
    <x v="1"/>
    <n v="49"/>
    <n v="3691.2"/>
    <n v="25"/>
    <n v="25"/>
    <m/>
    <n v="1500"/>
    <n v="25"/>
  </r>
  <r>
    <d v="2024-04-01T00:00:00"/>
    <x v="3"/>
    <s v="0BR"/>
    <x v="2"/>
    <s v="APARTADO"/>
    <s v="LOSPLANES"/>
    <s v="HK4704"/>
    <x v="1"/>
    <x v="1"/>
    <n v="82"/>
    <n v="5892.6"/>
    <n v="43"/>
    <n v="43"/>
    <m/>
    <n v="2580"/>
    <n v="43"/>
  </r>
  <r>
    <d v="2024-04-01T00:00:00"/>
    <x v="3"/>
    <s v="0BR"/>
    <x v="2"/>
    <s v="APARTADO"/>
    <s v="LOSPLANES"/>
    <s v="HK4939"/>
    <x v="1"/>
    <x v="1"/>
    <n v="68"/>
    <n v="5137.7"/>
    <n v="36"/>
    <n v="36"/>
    <m/>
    <n v="2160"/>
    <n v="36"/>
  </r>
  <r>
    <d v="2024-04-01T00:00:00"/>
    <x v="3"/>
    <s v="0BR"/>
    <x v="2"/>
    <s v="APARTADO"/>
    <s v="LOSPLANES"/>
    <s v="HK5113"/>
    <x v="1"/>
    <x v="1"/>
    <n v="61"/>
    <n v="4224.5"/>
    <n v="31"/>
    <n v="31"/>
    <m/>
    <n v="1860"/>
    <n v="31"/>
  </r>
  <r>
    <d v="2024-04-01T00:00:00"/>
    <x v="3"/>
    <s v="0BR"/>
    <x v="2"/>
    <s v="APARTADO"/>
    <s v="LOSPLANES"/>
    <s v="HK5167"/>
    <x v="1"/>
    <x v="1"/>
    <n v="115"/>
    <n v="6212.2"/>
    <n v="40"/>
    <n v="40"/>
    <m/>
    <n v="2400"/>
    <n v="40"/>
  </r>
  <r>
    <d v="2024-04-01T00:00:00"/>
    <x v="3"/>
    <s v="0BR"/>
    <x v="2"/>
    <s v="APARTADO"/>
    <s v="LOSPLANES"/>
    <s v="HK5300"/>
    <x v="1"/>
    <x v="1"/>
    <n v="88"/>
    <n v="6494.3"/>
    <n v="41"/>
    <n v="41"/>
    <m/>
    <n v="2460"/>
    <n v="41"/>
  </r>
  <r>
    <d v="2024-04-01T00:00:00"/>
    <x v="3"/>
    <s v="0BR"/>
    <x v="2"/>
    <s v="APARTADO"/>
    <s v="LOSPLANES"/>
    <s v="HK5428"/>
    <x v="1"/>
    <x v="1"/>
    <n v="73"/>
    <n v="5364.8"/>
    <n v="44"/>
    <n v="44"/>
    <m/>
    <n v="2640"/>
    <n v="44"/>
  </r>
  <r>
    <d v="2024-04-01T00:00:00"/>
    <x v="3"/>
    <s v="0BR"/>
    <x v="2"/>
    <s v="CIENAGA"/>
    <s v="LACEIBA"/>
    <s v="HK1476"/>
    <x v="0"/>
    <x v="1"/>
    <n v="23"/>
    <n v="143"/>
    <n v="17"/>
    <n v="17"/>
    <m/>
    <n v="1020"/>
    <n v="17"/>
  </r>
  <r>
    <d v="2024-04-01T00:00:00"/>
    <x v="3"/>
    <s v="0BR"/>
    <x v="2"/>
    <s v="CIENAGA"/>
    <s v="LACEIBA"/>
    <s v="HK1767"/>
    <x v="0"/>
    <x v="1"/>
    <n v="68"/>
    <n v="1745.1"/>
    <n v="51"/>
    <n v="51"/>
    <m/>
    <n v="3060"/>
    <n v="51"/>
  </r>
  <r>
    <d v="2024-04-01T00:00:00"/>
    <x v="3"/>
    <s v="0BR"/>
    <x v="2"/>
    <s v="CIENAGA"/>
    <s v="LACEIBA"/>
    <s v="HK3631"/>
    <x v="0"/>
    <x v="1"/>
    <n v="65"/>
    <n v="1715.7"/>
    <n v="40"/>
    <n v="40"/>
    <m/>
    <n v="2400"/>
    <n v="40"/>
  </r>
  <r>
    <d v="2024-04-01T00:00:00"/>
    <x v="3"/>
    <s v="0BR"/>
    <x v="2"/>
    <s v="CIENAGA"/>
    <s v="LACEIBA"/>
    <s v="HK660"/>
    <x v="0"/>
    <x v="1"/>
    <n v="51"/>
    <n v="1290"/>
    <n v="35"/>
    <n v="35"/>
    <m/>
    <n v="2100"/>
    <n v="35"/>
  </r>
  <r>
    <d v="2024-04-01T00:00:00"/>
    <x v="3"/>
    <s v="0BR"/>
    <x v="2"/>
    <s v="CIENAGA"/>
    <s v="LACHECA"/>
    <s v="HK1767"/>
    <x v="0"/>
    <x v="1"/>
    <n v="23"/>
    <n v="549.6"/>
    <n v="11"/>
    <n v="11"/>
    <m/>
    <n v="660"/>
    <n v="11"/>
  </r>
  <r>
    <d v="2024-04-01T00:00:00"/>
    <x v="3"/>
    <s v="0BR"/>
    <x v="2"/>
    <s v="CIENAGA"/>
    <s v="LACHECA"/>
    <s v="HK3631"/>
    <x v="0"/>
    <x v="1"/>
    <n v="22"/>
    <n v="584.70000000000005"/>
    <n v="9"/>
    <n v="9"/>
    <m/>
    <n v="540"/>
    <n v="9"/>
  </r>
  <r>
    <d v="2024-04-01T00:00:00"/>
    <x v="3"/>
    <s v="0BR"/>
    <x v="2"/>
    <s v="CIENAGA"/>
    <s v="LACHECA"/>
    <s v="HK660"/>
    <x v="0"/>
    <x v="1"/>
    <n v="41"/>
    <n v="1030.2"/>
    <n v="24"/>
    <n v="24"/>
    <m/>
    <n v="1440"/>
    <n v="24"/>
  </r>
  <r>
    <d v="2024-04-01T00:00:00"/>
    <x v="3"/>
    <s v="0BR"/>
    <x v="2"/>
    <s v="TURBO"/>
    <s v="INDIRA"/>
    <s v="HK2892"/>
    <x v="1"/>
    <x v="1"/>
    <n v="14"/>
    <n v="1111.7"/>
    <n v="7"/>
    <n v="7"/>
    <m/>
    <n v="420"/>
    <n v="7"/>
  </r>
  <r>
    <d v="2024-04-01T00:00:00"/>
    <x v="3"/>
    <s v="0BR"/>
    <x v="2"/>
    <s v="TURBO"/>
    <s v="INDIRA"/>
    <s v="HK4416"/>
    <x v="1"/>
    <x v="1"/>
    <n v="14"/>
    <n v="1048.3"/>
    <n v="7"/>
    <n v="7"/>
    <m/>
    <n v="420"/>
    <n v="7"/>
  </r>
  <r>
    <d v="2024-04-01T00:00:00"/>
    <x v="3"/>
    <s v="0BR"/>
    <x v="2"/>
    <s v="TURBO"/>
    <s v="INDIRA"/>
    <s v="HK4542"/>
    <x v="1"/>
    <x v="1"/>
    <n v="7"/>
    <n v="560"/>
    <n v="4"/>
    <n v="4"/>
    <m/>
    <n v="240"/>
    <n v="4"/>
  </r>
  <r>
    <d v="2024-04-01T00:00:00"/>
    <x v="3"/>
    <s v="0BR"/>
    <x v="2"/>
    <s v="TURBO"/>
    <s v="INDIRA"/>
    <s v="HK4644"/>
    <x v="1"/>
    <x v="1"/>
    <n v="27"/>
    <n v="2083.3000000000002"/>
    <n v="13"/>
    <n v="13"/>
    <m/>
    <n v="780"/>
    <n v="13"/>
  </r>
  <r>
    <d v="2024-04-01T00:00:00"/>
    <x v="3"/>
    <s v="0BR"/>
    <x v="2"/>
    <s v="TURBO"/>
    <s v="INDIRA"/>
    <s v="HK4704"/>
    <x v="1"/>
    <x v="1"/>
    <n v="19"/>
    <n v="1465"/>
    <n v="9"/>
    <n v="9"/>
    <m/>
    <n v="540"/>
    <n v="9"/>
  </r>
  <r>
    <d v="2024-04-01T00:00:00"/>
    <x v="3"/>
    <s v="0BR"/>
    <x v="2"/>
    <s v="TURBO"/>
    <s v="INDIRA"/>
    <s v="HK4939"/>
    <x v="1"/>
    <x v="1"/>
    <n v="41"/>
    <n v="3196.6"/>
    <n v="19"/>
    <n v="19"/>
    <m/>
    <n v="1140"/>
    <n v="19"/>
  </r>
  <r>
    <d v="2024-04-01T00:00:00"/>
    <x v="3"/>
    <s v="0BR"/>
    <x v="2"/>
    <s v="TURBO"/>
    <s v="INDIRA"/>
    <s v="HK5113"/>
    <x v="1"/>
    <x v="1"/>
    <n v="15"/>
    <n v="1160"/>
    <n v="7"/>
    <n v="7"/>
    <m/>
    <n v="420"/>
    <n v="7"/>
  </r>
  <r>
    <d v="2024-04-01T00:00:00"/>
    <x v="3"/>
    <s v="0BR"/>
    <x v="2"/>
    <s v="TURBO"/>
    <s v="INDIRA"/>
    <s v="HK5167"/>
    <x v="1"/>
    <x v="1"/>
    <n v="6"/>
    <n v="480"/>
    <n v="3"/>
    <n v="3"/>
    <m/>
    <n v="180"/>
    <n v="3"/>
  </r>
  <r>
    <d v="2024-04-01T00:00:00"/>
    <x v="3"/>
    <s v="0BR"/>
    <x v="2"/>
    <s v="TURBO"/>
    <s v="INDIRA"/>
    <s v="HK5300"/>
    <x v="1"/>
    <x v="1"/>
    <n v="19"/>
    <n v="1510"/>
    <n v="8"/>
    <n v="8"/>
    <m/>
    <n v="480"/>
    <n v="8"/>
  </r>
  <r>
    <d v="2024-04-01T00:00:00"/>
    <x v="3"/>
    <s v="0BR"/>
    <x v="2"/>
    <s v="TURBO"/>
    <s v="INDIRA"/>
    <s v="HK5428"/>
    <x v="1"/>
    <x v="1"/>
    <n v="35"/>
    <n v="2736"/>
    <n v="20"/>
    <n v="20"/>
    <m/>
    <n v="1200"/>
    <n v="20"/>
  </r>
  <r>
    <d v="2024-04-01T00:00:00"/>
    <x v="3"/>
    <s v="0BS"/>
    <x v="3"/>
    <s v="AGUACHICA"/>
    <s v="AGY"/>
    <s v="HK1198"/>
    <x v="0"/>
    <x v="3"/>
    <n v="51"/>
    <n v="253"/>
    <n v="1654"/>
    <n v="16"/>
    <n v="54"/>
    <n v="1014"/>
    <n v="16.899999999999999"/>
  </r>
  <r>
    <d v="2024-04-01T00:00:00"/>
    <x v="3"/>
    <s v="0BT"/>
    <x v="4"/>
    <s v="CAREPA"/>
    <s v="LOSCEDROS"/>
    <s v="HK5224"/>
    <x v="1"/>
    <x v="1"/>
    <n v="79"/>
    <n v="4469.71"/>
    <n v="3654"/>
    <n v="36"/>
    <n v="54"/>
    <n v="2214"/>
    <n v="36.9"/>
  </r>
  <r>
    <d v="2024-04-01T00:00:00"/>
    <x v="3"/>
    <s v="0BT"/>
    <x v="4"/>
    <s v="CAREPA"/>
    <s v="LOSCEDROS"/>
    <s v="HK5249"/>
    <x v="1"/>
    <x v="1"/>
    <n v="78"/>
    <n v="4755.5"/>
    <n v="3606"/>
    <n v="36"/>
    <n v="6"/>
    <n v="2166"/>
    <n v="36.1"/>
  </r>
  <r>
    <d v="2024-04-01T00:00:00"/>
    <x v="3"/>
    <s v="0BT"/>
    <x v="4"/>
    <s v="CAREPA"/>
    <s v="LOSCEDROS"/>
    <s v="HK5269"/>
    <x v="1"/>
    <x v="1"/>
    <n v="91"/>
    <n v="4986.99"/>
    <n v="3930"/>
    <n v="39"/>
    <n v="30"/>
    <n v="2370"/>
    <n v="39.5"/>
  </r>
  <r>
    <d v="2024-04-01T00:00:00"/>
    <x v="3"/>
    <s v="0BT"/>
    <x v="4"/>
    <s v="CAREPA"/>
    <s v="LOSCEDROS"/>
    <s v="HK5270"/>
    <x v="1"/>
    <x v="1"/>
    <n v="80"/>
    <n v="4623.7"/>
    <n v="3542"/>
    <n v="35"/>
    <n v="42"/>
    <n v="2142"/>
    <n v="35.700000000000003"/>
  </r>
  <r>
    <d v="2024-04-01T00:00:00"/>
    <x v="3"/>
    <s v="0BT"/>
    <x v="4"/>
    <s v="CAREPA"/>
    <s v="LOSCEDROS"/>
    <s v="HK5311"/>
    <x v="1"/>
    <x v="1"/>
    <n v="93"/>
    <n v="5451.91"/>
    <n v="3700"/>
    <n v="37"/>
    <n v="0"/>
    <n v="2220"/>
    <n v="37"/>
  </r>
  <r>
    <d v="2024-04-01T00:00:00"/>
    <x v="3"/>
    <s v="0BT"/>
    <x v="4"/>
    <s v="CAREPA"/>
    <s v="LOSCEDROS"/>
    <s v="HK5332"/>
    <x v="1"/>
    <x v="1"/>
    <n v="84"/>
    <n v="4721.97"/>
    <n v="3606"/>
    <n v="36"/>
    <n v="6"/>
    <n v="2166"/>
    <n v="36.1"/>
  </r>
  <r>
    <d v="2024-04-01T00:00:00"/>
    <x v="3"/>
    <s v="0CC"/>
    <x v="5"/>
    <s v="FUENTE DE ORO"/>
    <s v="FUT"/>
    <s v="HK1723"/>
    <x v="0"/>
    <x v="12"/>
    <n v="1"/>
    <n v="9"/>
    <n v="13"/>
    <n v="13"/>
    <m/>
    <n v="780"/>
    <n v="13"/>
  </r>
  <r>
    <d v="2024-04-01T00:00:00"/>
    <x v="3"/>
    <s v="0CC"/>
    <x v="5"/>
    <s v="FUENTE DE ORO"/>
    <s v="FUT"/>
    <s v="HK1723"/>
    <x v="0"/>
    <x v="5"/>
    <n v="6"/>
    <n v="65"/>
    <n v="1140"/>
    <n v="11"/>
    <n v="40"/>
    <n v="700"/>
    <n v="11.666666666666666"/>
  </r>
  <r>
    <d v="2024-04-01T00:00:00"/>
    <x v="3"/>
    <s v="0CC"/>
    <x v="5"/>
    <s v="FUENTE DE ORO"/>
    <s v="FUT"/>
    <s v="HK1723"/>
    <x v="0"/>
    <x v="2"/>
    <n v="53"/>
    <n v="582"/>
    <n v="1904"/>
    <n v="19"/>
    <n v="4"/>
    <n v="1144"/>
    <n v="19.066666666666666"/>
  </r>
  <r>
    <d v="2024-04-01T00:00:00"/>
    <x v="3"/>
    <s v="0CC"/>
    <x v="5"/>
    <s v="FUENTE DE ORO"/>
    <s v="FUT"/>
    <s v="HK1723"/>
    <x v="0"/>
    <x v="4"/>
    <n v="14"/>
    <n v="163"/>
    <n v="304"/>
    <n v="30"/>
    <n v="4"/>
    <n v="1804"/>
    <n v="30.066666666666666"/>
  </r>
  <r>
    <d v="2024-04-01T00:00:00"/>
    <x v="3"/>
    <s v="0CK"/>
    <x v="6"/>
    <s v="PUERTO LOPEZ"/>
    <s v="PLD"/>
    <s v="HK1364"/>
    <x v="0"/>
    <x v="0"/>
    <n v="5"/>
    <n v="380"/>
    <n v="1240"/>
    <n v="12"/>
    <n v="40"/>
    <n v="760"/>
    <n v="12.666666666666666"/>
  </r>
  <r>
    <d v="2024-04-01T00:00:00"/>
    <x v="3"/>
    <s v="0CK"/>
    <x v="6"/>
    <s v="PUERTO LOPEZ"/>
    <s v="PLD"/>
    <s v="HK1817"/>
    <x v="0"/>
    <x v="0"/>
    <n v="3"/>
    <n v="235"/>
    <n v="750"/>
    <n v="75"/>
    <n v="0"/>
    <n v="4500"/>
    <n v="75"/>
  </r>
  <r>
    <d v="2024-04-01T00:00:00"/>
    <x v="3"/>
    <s v="0CK"/>
    <x v="6"/>
    <s v="PUERTO LOPEZ"/>
    <s v="PLD"/>
    <s v="HK2021"/>
    <x v="0"/>
    <x v="0"/>
    <n v="1"/>
    <n v="150"/>
    <n v="5"/>
    <n v="5"/>
    <m/>
    <n v="300"/>
    <n v="5"/>
  </r>
  <r>
    <d v="2024-04-01T00:00:00"/>
    <x v="3"/>
    <s v="0CK"/>
    <x v="6"/>
    <s v="PUERTO LOPEZ"/>
    <s v="PLD"/>
    <s v="HK2037"/>
    <x v="0"/>
    <x v="0"/>
    <n v="6"/>
    <n v="607"/>
    <n v="2015"/>
    <n v="20"/>
    <n v="15"/>
    <n v="1215"/>
    <n v="20.25"/>
  </r>
  <r>
    <d v="2024-04-01T00:00:00"/>
    <x v="3"/>
    <s v="0CP"/>
    <x v="7"/>
    <s v="PURIFICACION"/>
    <s v="LAMARIA"/>
    <s v="HK383"/>
    <x v="2"/>
    <x v="0"/>
    <n v="30"/>
    <n v="457"/>
    <n v="830"/>
    <n v="83"/>
    <n v="0"/>
    <n v="4980"/>
    <n v="83"/>
  </r>
  <r>
    <d v="2024-04-01T00:00:00"/>
    <x v="3"/>
    <s v="0CR"/>
    <x v="25"/>
    <s v="CIENAGA"/>
    <s v="LALUCHA"/>
    <s v="HK4014"/>
    <x v="7"/>
    <x v="1"/>
    <n v="29"/>
    <n v="3446.63"/>
    <n v="3233"/>
    <n v="32"/>
    <n v="33"/>
    <n v="1953"/>
    <n v="32.549999999999997"/>
  </r>
  <r>
    <d v="2024-04-01T00:00:00"/>
    <x v="3"/>
    <s v="0CR"/>
    <x v="25"/>
    <s v="CIENAGA"/>
    <s v="LALUCHA"/>
    <s v="HK4436"/>
    <x v="7"/>
    <x v="1"/>
    <n v="45"/>
    <n v="3100.47"/>
    <n v="4942"/>
    <n v="49"/>
    <n v="42"/>
    <n v="2982"/>
    <n v="49.7"/>
  </r>
  <r>
    <d v="2024-04-01T00:00:00"/>
    <x v="3"/>
    <s v="0CR"/>
    <x v="25"/>
    <s v="CIENAGA"/>
    <s v="LALUCHA"/>
    <s v="HK5085"/>
    <x v="7"/>
    <x v="1"/>
    <n v="55"/>
    <n v="3786.14"/>
    <n v="6325"/>
    <n v="63"/>
    <n v="25"/>
    <n v="3805"/>
    <n v="63.416666666666664"/>
  </r>
  <r>
    <d v="2024-04-01T00:00:00"/>
    <x v="3"/>
    <s v="0CR"/>
    <x v="25"/>
    <s v="CIENAGA"/>
    <s v="LALUCHA"/>
    <s v="HK5177"/>
    <x v="7"/>
    <x v="1"/>
    <n v="10"/>
    <n v="630.59"/>
    <n v="742"/>
    <n v="74"/>
    <n v="2"/>
    <n v="4442"/>
    <n v="74.033333333333331"/>
  </r>
  <r>
    <d v="2024-04-01T00:00:00"/>
    <x v="3"/>
    <s v="0CT"/>
    <x v="8"/>
    <s v="CARTAGO"/>
    <s v="CGW"/>
    <s v="HK1099"/>
    <x v="2"/>
    <x v="6"/>
    <n v="18"/>
    <n v="145"/>
    <n v="528"/>
    <n v="52"/>
    <n v="8"/>
    <n v="3128"/>
    <n v="52.133333333333333"/>
  </r>
  <r>
    <d v="2024-04-01T00:00:00"/>
    <x v="3"/>
    <s v="0DD"/>
    <x v="10"/>
    <s v="AMBALEMA"/>
    <s v="CRT"/>
    <s v="HK732"/>
    <x v="2"/>
    <x v="0"/>
    <n v="4"/>
    <n v="25"/>
    <n v="1"/>
    <n v="1"/>
    <m/>
    <n v="60"/>
    <n v="1"/>
  </r>
  <r>
    <d v="2024-04-01T00:00:00"/>
    <x v="3"/>
    <s v="0DD"/>
    <x v="10"/>
    <s v="CAMPOALEGRE"/>
    <s v="CUM"/>
    <s v="HK1290"/>
    <x v="2"/>
    <x v="0"/>
    <n v="30"/>
    <n v="187.5"/>
    <n v="730"/>
    <n v="73"/>
    <n v="0"/>
    <n v="4380"/>
    <n v="73"/>
  </r>
  <r>
    <d v="2024-04-01T00:00:00"/>
    <x v="3"/>
    <s v="0DD"/>
    <x v="10"/>
    <s v="CAMPOALEGRE"/>
    <s v="ELH"/>
    <s v="HK129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68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785"/>
    <x v="2"/>
    <x v="0"/>
    <n v="16"/>
    <n v="100"/>
    <n v="4"/>
    <n v="4"/>
    <m/>
    <n v="240"/>
    <n v="4"/>
  </r>
  <r>
    <d v="2024-04-01T00:00:00"/>
    <x v="3"/>
    <s v="0DD"/>
    <x v="10"/>
    <s v="EL ESPINAL"/>
    <s v="AGB"/>
    <s v="HK1060"/>
    <x v="2"/>
    <x v="0"/>
    <n v="44"/>
    <n v="275"/>
    <n v="11"/>
    <n v="11"/>
    <m/>
    <n v="660"/>
    <n v="11"/>
  </r>
  <r>
    <d v="2024-04-01T00:00:00"/>
    <x v="3"/>
    <s v="0DD"/>
    <x v="10"/>
    <s v="EL ESPINAL"/>
    <s v="AGB"/>
    <s v="HK1325"/>
    <x v="2"/>
    <x v="0"/>
    <n v="32"/>
    <n v="200"/>
    <n v="8"/>
    <n v="8"/>
    <m/>
    <n v="480"/>
    <n v="8"/>
  </r>
  <r>
    <d v="2024-04-01T00:00:00"/>
    <x v="3"/>
    <s v="0DD"/>
    <x v="10"/>
    <s v="EL ESPINAL"/>
    <s v="AGB"/>
    <s v="HK419"/>
    <x v="2"/>
    <x v="0"/>
    <n v="40"/>
    <n v="250"/>
    <n v="10"/>
    <n v="10"/>
    <m/>
    <n v="600"/>
    <n v="10"/>
  </r>
  <r>
    <d v="2024-04-01T00:00:00"/>
    <x v="3"/>
    <s v="0DD"/>
    <x v="10"/>
    <s v="EL ESPINAL"/>
    <s v="CHA"/>
    <s v="HK1325"/>
    <x v="2"/>
    <x v="0"/>
    <n v="24"/>
    <n v="150"/>
    <n v="6"/>
    <n v="6"/>
    <m/>
    <n v="360"/>
    <n v="6"/>
  </r>
  <r>
    <d v="2024-04-01T00:00:00"/>
    <x v="3"/>
    <s v="0DD"/>
    <x v="10"/>
    <s v="GUAMO"/>
    <s v="LAA"/>
    <s v="HK1325"/>
    <x v="2"/>
    <x v="0"/>
    <n v="32"/>
    <n v="200"/>
    <n v="8"/>
    <n v="8"/>
    <m/>
    <n v="480"/>
    <n v="8"/>
  </r>
  <r>
    <d v="2024-04-01T00:00:00"/>
    <x v="3"/>
    <s v="0DD"/>
    <x v="10"/>
    <s v="GUAMO"/>
    <s v="LAA"/>
    <s v="HK419"/>
    <x v="2"/>
    <x v="0"/>
    <n v="28"/>
    <n v="175"/>
    <n v="7"/>
    <n v="7"/>
    <m/>
    <n v="420"/>
    <n v="7"/>
  </r>
  <r>
    <d v="2024-04-01T00:00:00"/>
    <x v="3"/>
    <s v="0DD"/>
    <x v="10"/>
    <s v="IBAGUE"/>
    <s v="EET"/>
    <s v="HK1680"/>
    <x v="2"/>
    <x v="0"/>
    <n v="16"/>
    <n v="100"/>
    <n v="4"/>
    <n v="4"/>
    <m/>
    <n v="240"/>
    <n v="4"/>
  </r>
  <r>
    <d v="2024-04-01T00:00:00"/>
    <x v="3"/>
    <s v="0DD"/>
    <x v="10"/>
    <s v="IBAGUE"/>
    <s v="EET"/>
    <s v="HK1785"/>
    <x v="2"/>
    <x v="0"/>
    <n v="4"/>
    <n v="25"/>
    <n v="1"/>
    <n v="1"/>
    <m/>
    <n v="60"/>
    <n v="1"/>
  </r>
  <r>
    <d v="2024-04-01T00:00:00"/>
    <x v="3"/>
    <s v="0DD"/>
    <x v="10"/>
    <s v="IBAGUE"/>
    <s v="HOP"/>
    <s v="HK1785"/>
    <x v="2"/>
    <x v="0"/>
    <n v="4"/>
    <n v="25"/>
    <n v="1"/>
    <n v="1"/>
    <m/>
    <n v="60"/>
    <n v="1"/>
  </r>
  <r>
    <d v="2024-04-01T00:00:00"/>
    <x v="3"/>
    <s v="0DD"/>
    <x v="10"/>
    <s v="IBAGUE"/>
    <s v="PPT"/>
    <s v="HK1785"/>
    <x v="2"/>
    <x v="0"/>
    <n v="12"/>
    <n v="75"/>
    <n v="3"/>
    <n v="3"/>
    <m/>
    <n v="180"/>
    <n v="3"/>
  </r>
  <r>
    <d v="2024-04-01T00:00:00"/>
    <x v="3"/>
    <s v="0DD"/>
    <x v="10"/>
    <s v="IBAGUE"/>
    <s v="RGR"/>
    <s v="HK1785"/>
    <x v="2"/>
    <x v="0"/>
    <n v="8"/>
    <n v="50"/>
    <n v="2"/>
    <n v="2"/>
    <m/>
    <n v="120"/>
    <n v="2"/>
  </r>
  <r>
    <d v="2024-04-01T00:00:00"/>
    <x v="3"/>
    <s v="0DD"/>
    <x v="10"/>
    <s v="IBAGUE"/>
    <s v="RGR"/>
    <s v="HK732"/>
    <x v="2"/>
    <x v="0"/>
    <n v="16"/>
    <n v="100"/>
    <n v="4"/>
    <n v="4"/>
    <m/>
    <n v="240"/>
    <n v="4"/>
  </r>
  <r>
    <d v="2024-04-01T00:00:00"/>
    <x v="3"/>
    <s v="0DD"/>
    <x v="10"/>
    <s v="PALERMO"/>
    <s v="GUN"/>
    <s v="HK1290"/>
    <x v="2"/>
    <x v="0"/>
    <n v="2"/>
    <n v="12.5"/>
    <n v="30"/>
    <n v="30"/>
    <m/>
    <n v="1800"/>
    <n v="30"/>
  </r>
  <r>
    <d v="2024-04-01T00:00:00"/>
    <x v="3"/>
    <s v="0DD"/>
    <x v="10"/>
    <s v="PALERMO"/>
    <s v="JUN"/>
    <s v="HK1290"/>
    <x v="2"/>
    <x v="0"/>
    <n v="2"/>
    <n v="12.5"/>
    <n v="30"/>
    <n v="30"/>
    <m/>
    <n v="1800"/>
    <n v="30"/>
  </r>
  <r>
    <d v="2024-04-01T00:00:00"/>
    <x v="3"/>
    <s v="0DD"/>
    <x v="10"/>
    <s v="PIEDRAS"/>
    <s v="PRA "/>
    <s v="HK1785"/>
    <x v="2"/>
    <x v="0"/>
    <n v="12"/>
    <n v="75"/>
    <n v="3"/>
    <n v="3"/>
    <m/>
    <n v="180"/>
    <n v="3"/>
  </r>
  <r>
    <d v="2024-04-01T00:00:00"/>
    <x v="3"/>
    <s v="0DD"/>
    <x v="10"/>
    <s v="PIEDRAS"/>
    <s v="SAM"/>
    <s v="HK1680"/>
    <x v="2"/>
    <x v="0"/>
    <n v="32"/>
    <n v="200"/>
    <n v="8"/>
    <n v="8"/>
    <m/>
    <n v="480"/>
    <n v="8"/>
  </r>
  <r>
    <d v="2024-04-01T00:00:00"/>
    <x v="3"/>
    <s v="0DD"/>
    <x v="10"/>
    <s v="PIEDRAS"/>
    <s v="SAM"/>
    <s v="HK1785"/>
    <x v="2"/>
    <x v="0"/>
    <n v="32"/>
    <n v="200"/>
    <n v="8"/>
    <n v="8"/>
    <m/>
    <n v="480"/>
    <n v="8"/>
  </r>
  <r>
    <d v="2024-04-01T00:00:00"/>
    <x v="3"/>
    <s v="0DD"/>
    <x v="10"/>
    <s v="TELLO"/>
    <s v="TLO"/>
    <s v="HK1290"/>
    <x v="2"/>
    <x v="0"/>
    <n v="14"/>
    <n v="87.5"/>
    <n v="330"/>
    <n v="33"/>
    <n v="0"/>
    <n v="1980"/>
    <n v="33"/>
  </r>
  <r>
    <d v="2024-04-01T00:00:00"/>
    <x v="3"/>
    <s v="0DD"/>
    <x v="10"/>
    <s v="VENADILLO"/>
    <s v="BOL"/>
    <s v="HK1680"/>
    <x v="2"/>
    <x v="0"/>
    <n v="8"/>
    <n v="50"/>
    <n v="2"/>
    <n v="2"/>
    <m/>
    <n v="120"/>
    <n v="2"/>
  </r>
  <r>
    <d v="2024-04-01T00:00:00"/>
    <x v="3"/>
    <s v="0DG"/>
    <x v="30"/>
    <s v="NUNCHIA"/>
    <s v="9AC"/>
    <s v="HK2187"/>
    <x v="0"/>
    <x v="0"/>
    <n v="3"/>
    <n v="300"/>
    <n v="5"/>
    <n v="5"/>
    <m/>
    <n v="300"/>
    <n v="5"/>
  </r>
  <r>
    <d v="2024-04-01T00:00:00"/>
    <x v="3"/>
    <s v="0DL"/>
    <x v="11"/>
    <s v="MANI"/>
    <s v="SKDL"/>
    <s v="HK1425"/>
    <x v="0"/>
    <x v="0"/>
    <n v="3"/>
    <n v="690"/>
    <n v="1130"/>
    <n v="11"/>
    <n v="30"/>
    <n v="690"/>
    <n v="11.5"/>
  </r>
  <r>
    <d v="2024-04-01T00:00:00"/>
    <x v="3"/>
    <s v="0DL"/>
    <x v="11"/>
    <s v="MANI"/>
    <s v="SKDL"/>
    <s v="HK1970"/>
    <x v="0"/>
    <x v="0"/>
    <n v="11"/>
    <n v="690"/>
    <n v="2830"/>
    <n v="28"/>
    <n v="30"/>
    <n v="1710"/>
    <n v="28.5"/>
  </r>
  <r>
    <d v="2024-04-01T00:00:00"/>
    <x v="3"/>
    <s v="0DL"/>
    <x v="11"/>
    <s v="MANI"/>
    <s v="SKDL"/>
    <s v="HK3419"/>
    <x v="3"/>
    <x v="0"/>
    <n v="3"/>
    <n v="360"/>
    <n v="6"/>
    <n v="6"/>
    <m/>
    <n v="360"/>
    <n v="6"/>
  </r>
  <r>
    <d v="2024-04-01T00:00:00"/>
    <x v="3"/>
    <s v="0DL"/>
    <x v="11"/>
    <s v="MANI"/>
    <s v="SKDL"/>
    <s v="HK5403"/>
    <x v="3"/>
    <x v="0"/>
    <n v="10"/>
    <n v="2340"/>
    <n v="39"/>
    <n v="39"/>
    <m/>
    <n v="2340"/>
    <n v="39"/>
  </r>
  <r>
    <d v="2024-04-01T00:00:00"/>
    <x v="3"/>
    <s v="0DL"/>
    <x v="11"/>
    <s v="PUERTO LOPEZ"/>
    <s v="SKDL"/>
    <s v="HK1839"/>
    <x v="0"/>
    <x v="0"/>
    <n v="4"/>
    <n v="270"/>
    <n v="430"/>
    <n v="43"/>
    <n v="0"/>
    <n v="2580"/>
    <n v="43"/>
  </r>
  <r>
    <d v="2024-04-01T00:00:00"/>
    <x v="3"/>
    <s v="0DL"/>
    <x v="11"/>
    <s v="PUERTO LOPEZ"/>
    <s v="SQNP"/>
    <s v="HK1535"/>
    <x v="0"/>
    <x v="0"/>
    <n v="25"/>
    <n v="4230"/>
    <n v="7030"/>
    <n v="70"/>
    <n v="30"/>
    <n v="4230"/>
    <n v="70.5"/>
  </r>
  <r>
    <d v="2024-04-01T00:00:00"/>
    <x v="3"/>
    <s v="0DL"/>
    <x v="11"/>
    <s v="PUERTO LOPEZ"/>
    <s v="SQNP"/>
    <s v="HK1639"/>
    <x v="0"/>
    <x v="0"/>
    <n v="15"/>
    <n v="3090"/>
    <n v="5130"/>
    <n v="51"/>
    <n v="30"/>
    <n v="3090"/>
    <n v="51.5"/>
  </r>
  <r>
    <d v="2024-04-01T00:00:00"/>
    <x v="3"/>
    <s v="0DR"/>
    <x v="13"/>
    <s v="TRINIDAD"/>
    <s v="MIRAVISTA"/>
    <s v="HK1454"/>
    <x v="0"/>
    <x v="0"/>
    <n v="142"/>
    <n v="1979"/>
    <n v="36"/>
    <n v="36"/>
    <m/>
    <n v="2160"/>
    <n v="36"/>
  </r>
  <r>
    <d v="2024-04-01T00:00:00"/>
    <x v="3"/>
    <s v="0DR"/>
    <x v="13"/>
    <s v="TRINIDAD"/>
    <s v="MIRAVISTA"/>
    <s v="HK1684"/>
    <x v="2"/>
    <x v="0"/>
    <n v="298"/>
    <n v="4163"/>
    <n v="74"/>
    <n v="74"/>
    <m/>
    <n v="4440"/>
    <n v="74"/>
  </r>
  <r>
    <d v="2024-04-01T00:00:00"/>
    <x v="3"/>
    <s v="0DR"/>
    <x v="13"/>
    <s v="TRINIDAD"/>
    <s v="NUEVACANAIMA"/>
    <s v="HK1454"/>
    <x v="0"/>
    <x v="0"/>
    <n v="8"/>
    <n v="122"/>
    <n v="230"/>
    <n v="23"/>
    <n v="0"/>
    <n v="1380"/>
    <n v="23"/>
  </r>
  <r>
    <d v="2024-04-01T00:00:00"/>
    <x v="3"/>
    <s v="0DR"/>
    <x v="13"/>
    <s v="VILLAVICENCIO"/>
    <s v="NUEVACANAIMA"/>
    <s v="HK1054"/>
    <x v="2"/>
    <x v="0"/>
    <n v="48"/>
    <n v="671"/>
    <n v="1230"/>
    <n v="12"/>
    <n v="30"/>
    <n v="750"/>
    <n v="12.5"/>
  </r>
  <r>
    <d v="2024-04-01T00:00:00"/>
    <x v="3"/>
    <s v="0DR"/>
    <x v="13"/>
    <s v="VILLAVICENCIO"/>
    <s v="NUEVACANAIMA"/>
    <s v="HK1684"/>
    <x v="2"/>
    <x v="0"/>
    <n v="11"/>
    <n v="142"/>
    <n v="3"/>
    <n v="3"/>
    <m/>
    <n v="180"/>
    <n v="3"/>
  </r>
  <r>
    <d v="2024-04-01T00:00:00"/>
    <x v="3"/>
    <s v="0DS"/>
    <x v="31"/>
    <s v="CABUYARO"/>
    <s v="9EU"/>
    <s v="HK1627"/>
    <x v="0"/>
    <x v="0"/>
    <n v="4"/>
    <n v="144"/>
    <n v="2"/>
    <n v="2"/>
    <m/>
    <n v="120"/>
    <n v="2"/>
  </r>
  <r>
    <d v="2024-04-01T00:00:00"/>
    <x v="3"/>
    <s v="0DS"/>
    <x v="31"/>
    <s v="PUERTO LOPEZ"/>
    <s v="9JA"/>
    <s v="HK1627"/>
    <x v="0"/>
    <x v="0"/>
    <n v="100"/>
    <n v="2678"/>
    <n v="42"/>
    <n v="42"/>
    <m/>
    <n v="2520"/>
    <n v="42"/>
  </r>
  <r>
    <d v="2024-04-01T00:00:00"/>
    <x v="3"/>
    <s v="0DT"/>
    <x v="27"/>
    <s v="CABUYARO"/>
    <s v="SQRY"/>
    <s v="HK2313"/>
    <x v="0"/>
    <x v="0"/>
    <n v="11"/>
    <n v="320"/>
    <n v="8"/>
    <n v="8"/>
    <m/>
    <n v="480"/>
    <n v="8"/>
  </r>
  <r>
    <d v="2024-04-01T00:00:00"/>
    <x v="3"/>
    <s v="0DU"/>
    <x v="14"/>
    <s v="MANI"/>
    <s v="SAS"/>
    <s v="HK1819"/>
    <x v="0"/>
    <x v="0"/>
    <n v="110"/>
    <n v="2034"/>
    <n v="35"/>
    <n v="35"/>
    <m/>
    <n v="2100"/>
    <n v="35"/>
  </r>
  <r>
    <d v="2024-04-01T00:00:00"/>
    <x v="3"/>
    <s v="0DU"/>
    <x v="14"/>
    <s v="VILLAVICENCIO"/>
    <s v="9AV"/>
    <s v="HK1739"/>
    <x v="0"/>
    <x v="0"/>
    <n v="76"/>
    <n v="810"/>
    <n v="25"/>
    <n v="25"/>
    <m/>
    <n v="1500"/>
    <n v="25"/>
  </r>
  <r>
    <d v="2024-04-01T00:00:00"/>
    <x v="3"/>
    <s v="0DU"/>
    <x v="14"/>
    <s v="VILLAVICENCIO"/>
    <s v="9AV"/>
    <s v="HK2319"/>
    <x v="0"/>
    <x v="0"/>
    <n v="107"/>
    <n v="1302"/>
    <n v="37"/>
    <n v="37"/>
    <m/>
    <n v="2220"/>
    <n v="37"/>
  </r>
  <r>
    <d v="2024-04-01T00:00:00"/>
    <x v="3"/>
    <s v="0DX"/>
    <x v="15"/>
    <s v="NUNCHIA"/>
    <s v="NUT"/>
    <s v="HK1380"/>
    <x v="2"/>
    <x v="0"/>
    <n v="50"/>
    <n v="760"/>
    <n v="19"/>
    <n v="19"/>
    <m/>
    <n v="1140"/>
    <n v="19"/>
  </r>
  <r>
    <d v="2024-04-01T00:00:00"/>
    <x v="3"/>
    <s v="0DX"/>
    <x v="15"/>
    <s v="NUNCHIA"/>
    <s v="NUT"/>
    <s v="HK1784"/>
    <x v="2"/>
    <x v="0"/>
    <n v="64"/>
    <n v="960"/>
    <n v="24"/>
    <n v="24"/>
    <m/>
    <n v="1440"/>
    <n v="24"/>
  </r>
  <r>
    <d v="2024-04-01T00:00:00"/>
    <x v="3"/>
    <s v="0DX"/>
    <x v="15"/>
    <s v="NUNCHIA"/>
    <s v="NUT"/>
    <s v="HK531"/>
    <x v="2"/>
    <x v="0"/>
    <n v="97"/>
    <n v="1452"/>
    <n v="3630"/>
    <n v="36"/>
    <n v="30"/>
    <n v="2190"/>
    <n v="36.5"/>
  </r>
  <r>
    <d v="2024-04-01T00:00:00"/>
    <x v="3"/>
    <s v="0DX"/>
    <x v="15"/>
    <s v="VILLANUEVA - CASANARE"/>
    <s v="9AO"/>
    <s v="HK1136"/>
    <x v="2"/>
    <x v="0"/>
    <n v="57"/>
    <n v="852"/>
    <n v="2130"/>
    <n v="21"/>
    <n v="30"/>
    <n v="1290"/>
    <n v="21.5"/>
  </r>
  <r>
    <d v="2024-04-01T00:00:00"/>
    <x v="3"/>
    <s v="0DX"/>
    <x v="15"/>
    <s v="VILLANUEVA - CASANARE"/>
    <s v="9AO"/>
    <s v="HK1159"/>
    <x v="2"/>
    <x v="0"/>
    <n v="69"/>
    <n v="1040"/>
    <n v="26"/>
    <n v="26"/>
    <m/>
    <n v="1560"/>
    <n v="26"/>
  </r>
  <r>
    <d v="2024-04-01T00:00:00"/>
    <x v="3"/>
    <s v="0DX"/>
    <x v="15"/>
    <s v="VILLANUEVA - CASANARE"/>
    <s v="9AO"/>
    <s v="HK673"/>
    <x v="2"/>
    <x v="0"/>
    <n v="120"/>
    <n v="1800"/>
    <n v="45"/>
    <n v="45"/>
    <m/>
    <n v="2700"/>
    <n v="45"/>
  </r>
  <r>
    <d v="2024-04-01T00:00:00"/>
    <x v="3"/>
    <s v="0DX"/>
    <x v="15"/>
    <s v="VILLANUEVA - CASANARE"/>
    <s v="9AO"/>
    <s v="HK946"/>
    <x v="2"/>
    <x v="0"/>
    <n v="48"/>
    <n v="732"/>
    <n v="1930"/>
    <n v="19"/>
    <n v="30"/>
    <n v="1170"/>
    <n v="19.5"/>
  </r>
  <r>
    <d v="2024-04-01T00:00:00"/>
    <x v="3"/>
    <s v="0DX"/>
    <x v="15"/>
    <s v="YOPAL"/>
    <s v="BUO"/>
    <s v="HK1160"/>
    <x v="2"/>
    <x v="0"/>
    <n v="64"/>
    <n v="960"/>
    <n v="24"/>
    <n v="24"/>
    <m/>
    <n v="1440"/>
    <n v="24"/>
  </r>
  <r>
    <d v="2024-04-01T00:00:00"/>
    <x v="3"/>
    <s v="0DX"/>
    <x v="15"/>
    <s v="YOPAL"/>
    <s v="BUO"/>
    <s v="HK616"/>
    <x v="2"/>
    <x v="0"/>
    <n v="42"/>
    <n v="640"/>
    <n v="16"/>
    <n v="16"/>
    <m/>
    <n v="960"/>
    <n v="16"/>
  </r>
  <r>
    <d v="2024-04-01T00:00:00"/>
    <x v="3"/>
    <s v="0DY"/>
    <x v="16"/>
    <s v="LERIDA"/>
    <s v="9IDY"/>
    <s v="HK1674"/>
    <x v="2"/>
    <x v="0"/>
    <n v="51"/>
    <n v="21.04"/>
    <n v="2020"/>
    <n v="20"/>
    <n v="20"/>
    <n v="1220"/>
    <n v="20.333333333333332"/>
  </r>
  <r>
    <d v="2024-04-01T00:00:00"/>
    <x v="3"/>
    <s v="0EN"/>
    <x v="16"/>
    <s v="PAZ DE ARIPORO"/>
    <s v="LAFORTALEZA"/>
    <s v="HK1837"/>
    <x v="0"/>
    <x v="0"/>
    <n v="14"/>
    <n v="521"/>
    <n v="20"/>
    <n v="20"/>
    <m/>
    <n v="1200"/>
    <n v="20"/>
  </r>
  <r>
    <d v="2024-04-01T00:00:00"/>
    <x v="3"/>
    <s v="0ET"/>
    <x v="18"/>
    <s v="CANDELARIA"/>
    <s v="LAESMERALDA"/>
    <s v="HK5218"/>
    <x v="4"/>
    <x v="7"/>
    <n v="53"/>
    <n v="1072.43"/>
    <n v="3512"/>
    <n v="35"/>
    <n v="12"/>
    <n v="2112"/>
    <n v="35.200000000000003"/>
  </r>
  <r>
    <d v="2024-04-01T00:00:00"/>
    <x v="3"/>
    <s v="0ET"/>
    <x v="18"/>
    <s v="CANDELARIA"/>
    <s v="LAESMERALDA"/>
    <s v="HK5336"/>
    <x v="4"/>
    <x v="7"/>
    <n v="30"/>
    <n v="874.4"/>
    <n v="2842"/>
    <n v="28"/>
    <n v="42"/>
    <n v="1722"/>
    <n v="28.7"/>
  </r>
  <r>
    <d v="2024-04-01T00:00:00"/>
    <x v="3"/>
    <s v="0EV"/>
    <x v="19"/>
    <s v="APARTADO"/>
    <s v="7KK"/>
    <s v="HK5380"/>
    <x v="5"/>
    <x v="1"/>
    <n v="45"/>
    <n v="3444"/>
    <n v="22"/>
    <n v="22"/>
    <m/>
    <n v="1320"/>
    <n v="22"/>
  </r>
  <r>
    <d v="2024-04-01T00:00:00"/>
    <x v="3"/>
    <s v="0EV"/>
    <x v="19"/>
    <s v="APARTADO"/>
    <s v="7KK"/>
    <s v="HK5381"/>
    <x v="5"/>
    <x v="1"/>
    <n v="96"/>
    <n v="6536"/>
    <n v="462"/>
    <n v="46"/>
    <n v="2"/>
    <n v="2762"/>
    <n v="46.033333333333331"/>
  </r>
  <r>
    <d v="2024-04-01T00:00:00"/>
    <x v="3"/>
    <s v="0EV"/>
    <x v="19"/>
    <s v="APARTADO"/>
    <s v="7KK"/>
    <s v="HK5384"/>
    <x v="5"/>
    <x v="1"/>
    <n v="103"/>
    <n v="7303"/>
    <n v="496"/>
    <n v="49"/>
    <n v="6"/>
    <n v="2946"/>
    <n v="49.1"/>
  </r>
  <r>
    <d v="2024-04-01T00:00:00"/>
    <x v="3"/>
    <s v="0EV"/>
    <x v="19"/>
    <s v="APARTADO"/>
    <s v="7KK"/>
    <s v="HK5386"/>
    <x v="5"/>
    <x v="1"/>
    <n v="91"/>
    <n v="7160"/>
    <n v="494"/>
    <n v="49"/>
    <n v="4"/>
    <n v="2944"/>
    <n v="49.06666666666667"/>
  </r>
  <r>
    <d v="2024-04-01T00:00:00"/>
    <x v="3"/>
    <s v="0EV"/>
    <x v="19"/>
    <s v="APARTADO"/>
    <s v="7KK"/>
    <s v="HK5387"/>
    <x v="5"/>
    <x v="1"/>
    <n v="106"/>
    <n v="7925"/>
    <n v="551"/>
    <n v="55"/>
    <n v="1"/>
    <n v="3301"/>
    <n v="55.016666666666666"/>
  </r>
  <r>
    <d v="2024-04-01T00:00:00"/>
    <x v="3"/>
    <s v="0EX"/>
    <x v="20"/>
    <s v="RIOFRIO"/>
    <s v="LACARMELITA9"/>
    <s v="HK5416"/>
    <x v="6"/>
    <x v="7"/>
    <n v="8"/>
    <n v="125.45"/>
    <n v="542"/>
    <n v="54"/>
    <n v="2"/>
    <n v="3242"/>
    <n v="54.033333333333331"/>
  </r>
  <r>
    <d v="2024-04-01T00:00:00"/>
    <x v="3"/>
    <s v="0EX"/>
    <x v="20"/>
    <s v="ZARZAL"/>
    <s v="RIOPAILAOPA"/>
    <s v="HK5251"/>
    <x v="6"/>
    <x v="7"/>
    <n v="29"/>
    <n v="526.32000000000005"/>
    <n v="1524"/>
    <n v="15"/>
    <n v="24"/>
    <n v="924"/>
    <n v="15.4"/>
  </r>
  <r>
    <d v="2024-04-01T00:00:00"/>
    <x v="3"/>
    <s v="0EX"/>
    <x v="20"/>
    <s v="ZARZAL"/>
    <s v="RIOPAILAOPA"/>
    <s v="HK5416"/>
    <x v="6"/>
    <x v="7"/>
    <n v="87"/>
    <n v="1533.97"/>
    <n v="43"/>
    <n v="43"/>
    <m/>
    <n v="2580"/>
    <n v="43"/>
  </r>
  <r>
    <d v="2024-04-01T00:00:00"/>
    <x v="3"/>
    <s v="ODV"/>
    <x v="21"/>
    <s v="FUENTE DE ORO"/>
    <s v="MAJAGUAL"/>
    <s v="HK1738"/>
    <x v="0"/>
    <x v="0"/>
    <n v="8"/>
    <n v="106"/>
    <n v="236"/>
    <n v="23"/>
    <n v="6"/>
    <n v="1386"/>
    <n v="23.1"/>
  </r>
  <r>
    <d v="2024-04-01T00:00:00"/>
    <x v="3"/>
    <s v="ODV"/>
    <x v="21"/>
    <s v="FUENTE DE ORO"/>
    <s v="MAJAGUAL"/>
    <s v="HK1738"/>
    <x v="0"/>
    <x v="5"/>
    <n v="16"/>
    <n v="210"/>
    <n v="530"/>
    <n v="53"/>
    <n v="0"/>
    <n v="3180"/>
    <n v="53"/>
  </r>
  <r>
    <d v="2024-04-01T00:00:00"/>
    <x v="3"/>
    <s v="ODV"/>
    <x v="21"/>
    <s v="FUENTE DE ORO"/>
    <s v="MAJAGUAL"/>
    <s v="HK1738"/>
    <x v="0"/>
    <x v="2"/>
    <n v="26"/>
    <n v="300"/>
    <n v="840"/>
    <n v="84"/>
    <n v="0"/>
    <n v="5040"/>
    <n v="84"/>
  </r>
  <r>
    <d v="2024-04-01T00:00:00"/>
    <x v="3"/>
    <s v="ODV"/>
    <x v="21"/>
    <s v="FUENTE DE ORO"/>
    <s v="MAJAGUAL"/>
    <s v="HK1738"/>
    <x v="0"/>
    <x v="4"/>
    <n v="20"/>
    <n v="277"/>
    <n v="8"/>
    <n v="8"/>
    <m/>
    <n v="480"/>
    <n v="8"/>
  </r>
  <r>
    <d v="2024-04-01T00:00:00"/>
    <x v="3"/>
    <s v="OEY"/>
    <x v="22"/>
    <s v="GUACARI"/>
    <s v="SQIH"/>
    <s v="HK5371"/>
    <x v="4"/>
    <x v="7"/>
    <n v="30"/>
    <n v="400.7"/>
    <n v="175"/>
    <n v="17"/>
    <n v="5"/>
    <n v="1025"/>
    <n v="17.083333333333332"/>
  </r>
  <r>
    <d v="2024-04-01T00:00:00"/>
    <x v="3"/>
    <s v="OEY"/>
    <x v="22"/>
    <s v="JAMUNDI"/>
    <s v="SKGJ"/>
    <s v="HK5372"/>
    <x v="6"/>
    <x v="7"/>
    <n v="4"/>
    <n v="0"/>
    <n v="2"/>
    <n v="2"/>
    <m/>
    <n v="120"/>
    <n v="2"/>
  </r>
  <r>
    <d v="2024-04-01T00:00:00"/>
    <x v="3"/>
    <s v="OEY"/>
    <x v="22"/>
    <s v="PALMIRA"/>
    <s v="SQIM"/>
    <s v="HK5371"/>
    <x v="4"/>
    <x v="7"/>
    <n v="51"/>
    <n v="829.5"/>
    <n v="335"/>
    <n v="33"/>
    <n v="5"/>
    <n v="1985"/>
    <n v="33.083333333333336"/>
  </r>
  <r>
    <d v="2024-04-01T00:00:00"/>
    <x v="3"/>
    <s v="OEY"/>
    <x v="22"/>
    <s v="PRADERA"/>
    <s v="SQCA"/>
    <s v="HK5372"/>
    <x v="6"/>
    <x v="7"/>
    <n v="96"/>
    <n v="1216"/>
    <n v="57"/>
    <n v="57"/>
    <m/>
    <n v="3420"/>
    <n v="57"/>
  </r>
  <r>
    <d v="2024-05-01T00:00:00"/>
    <x v="4"/>
    <s v="0BE"/>
    <x v="29"/>
    <s v="ZONA BANANERA"/>
    <s v="9IS"/>
    <s v="HK4457"/>
    <x v="10"/>
    <x v="1"/>
    <n v="25"/>
    <n v="3511"/>
    <n v="603"/>
    <n v="60"/>
    <n v="3"/>
    <n v="3603"/>
    <n v="60.05"/>
  </r>
  <r>
    <d v="2024-05-01T00:00:00"/>
    <x v="4"/>
    <s v="0BE"/>
    <x v="29"/>
    <s v="ZONA BANANERA"/>
    <s v="9IS"/>
    <s v="HK5172"/>
    <x v="10"/>
    <x v="1"/>
    <n v="17"/>
    <n v="4853"/>
    <n v="577"/>
    <n v="57"/>
    <n v="7"/>
    <n v="3427"/>
    <n v="57.116666666666667"/>
  </r>
  <r>
    <d v="2024-05-01T00:00:00"/>
    <x v="4"/>
    <s v="0BE"/>
    <x v="29"/>
    <s v="ZONA BANANERA"/>
    <s v="9IS"/>
    <s v="HK5253"/>
    <x v="10"/>
    <x v="1"/>
    <n v="21"/>
    <n v="4825"/>
    <n v="625"/>
    <n v="62"/>
    <n v="5"/>
    <n v="3725"/>
    <n v="62.083333333333336"/>
  </r>
  <r>
    <d v="2024-05-01T00:00:00"/>
    <x v="4"/>
    <s v="0BM"/>
    <x v="1"/>
    <s v="EL PASO"/>
    <s v="MATADEINDIO"/>
    <s v="HK1750"/>
    <x v="0"/>
    <x v="1"/>
    <n v="24"/>
    <n v="834"/>
    <n v="1012"/>
    <n v="10"/>
    <n v="12"/>
    <n v="612"/>
    <n v="10.199999999999999"/>
  </r>
  <r>
    <d v="2024-05-01T00:00:00"/>
    <x v="4"/>
    <s v="0BM"/>
    <x v="1"/>
    <s v="RIOHACHA"/>
    <s v="ASASANMARTIN"/>
    <s v="HK1741"/>
    <x v="0"/>
    <x v="1"/>
    <n v="97"/>
    <n v="2154"/>
    <n v="35"/>
    <n v="35"/>
    <m/>
    <n v="2100"/>
    <n v="35"/>
  </r>
  <r>
    <d v="2024-05-01T00:00:00"/>
    <x v="4"/>
    <s v="0BM"/>
    <x v="1"/>
    <s v="RIOHACHA"/>
    <s v="ASASANMARTIN"/>
    <s v="HK2004"/>
    <x v="0"/>
    <x v="1"/>
    <n v="25"/>
    <n v="713"/>
    <n v="912"/>
    <n v="91"/>
    <n v="2"/>
    <n v="5462"/>
    <n v="91.033333333333331"/>
  </r>
  <r>
    <d v="2024-05-01T00:00:00"/>
    <x v="4"/>
    <s v="0BM"/>
    <x v="1"/>
    <s v="SANTA MARTA"/>
    <s v="LADIVA"/>
    <s v="HK2004"/>
    <x v="0"/>
    <x v="1"/>
    <n v="69"/>
    <n v="1636"/>
    <n v="2318"/>
    <n v="23"/>
    <n v="18"/>
    <n v="1398"/>
    <n v="23.3"/>
  </r>
  <r>
    <d v="2024-05-01T00:00:00"/>
    <x v="4"/>
    <s v="0BM"/>
    <x v="1"/>
    <s v="ZONA BANANERA"/>
    <s v="LAAMALIA"/>
    <s v="HK1750"/>
    <x v="0"/>
    <x v="1"/>
    <n v="129"/>
    <n v="3383"/>
    <n v="4342"/>
    <n v="43"/>
    <n v="42"/>
    <n v="2622"/>
    <n v="43.7"/>
  </r>
  <r>
    <d v="2024-05-01T00:00:00"/>
    <x v="4"/>
    <s v="0BM"/>
    <x v="1"/>
    <s v="ZONA BANANERA"/>
    <s v="LAAMALIA"/>
    <s v="HK2095"/>
    <x v="0"/>
    <x v="1"/>
    <n v="151"/>
    <n v="3822"/>
    <n v="5124"/>
    <n v="51"/>
    <n v="24"/>
    <n v="3084"/>
    <n v="51.4"/>
  </r>
  <r>
    <d v="2024-05-01T00:00:00"/>
    <x v="4"/>
    <s v="0BN"/>
    <x v="23"/>
    <s v="VILLANUEVA - CASANARE"/>
    <s v="VNU"/>
    <s v="HK1648"/>
    <x v="0"/>
    <x v="0"/>
    <n v="810"/>
    <n v="3290"/>
    <n v="47"/>
    <n v="47"/>
    <m/>
    <n v="2820"/>
    <n v="47"/>
  </r>
  <r>
    <d v="2024-05-01T00:00:00"/>
    <x v="4"/>
    <s v="0BN"/>
    <x v="23"/>
    <s v="VILLANUEVA - CASANARE"/>
    <s v="VNU"/>
    <s v="HK1762"/>
    <x v="0"/>
    <x v="0"/>
    <n v="910"/>
    <n v="3820"/>
    <n v="54"/>
    <n v="54"/>
    <m/>
    <n v="3240"/>
    <n v="54"/>
  </r>
  <r>
    <d v="2024-05-01T00:00:00"/>
    <x v="4"/>
    <s v="0BN"/>
    <x v="23"/>
    <s v="VILLANUEVA - CASANARE"/>
    <s v="VNU"/>
    <s v="HK1994"/>
    <x v="0"/>
    <x v="0"/>
    <n v="750"/>
    <n v="3000"/>
    <n v="40"/>
    <n v="40"/>
    <m/>
    <n v="2400"/>
    <n v="40"/>
  </r>
  <r>
    <d v="2024-05-01T00:00:00"/>
    <x v="4"/>
    <s v="0BP"/>
    <x v="24"/>
    <s v="AGUAZUL"/>
    <s v="AGJ"/>
    <s v="HK1049"/>
    <x v="2"/>
    <x v="0"/>
    <n v="26"/>
    <n v="325"/>
    <n v="87"/>
    <n v="87"/>
    <m/>
    <n v="5220"/>
    <n v="87"/>
  </r>
  <r>
    <d v="2024-05-01T00:00:00"/>
    <x v="4"/>
    <s v="0BP"/>
    <x v="24"/>
    <s v="AGUAZUL"/>
    <s v="AGJ"/>
    <s v="HK1983"/>
    <x v="0"/>
    <x v="0"/>
    <n v="63"/>
    <n v="788"/>
    <n v="21"/>
    <n v="21"/>
    <m/>
    <n v="1260"/>
    <n v="21"/>
  </r>
  <r>
    <d v="2024-05-01T00:00:00"/>
    <x v="4"/>
    <s v="0BP"/>
    <x v="24"/>
    <s v="AGUAZUL"/>
    <s v="AGJ"/>
    <s v="HK4733"/>
    <x v="2"/>
    <x v="0"/>
    <n v="26"/>
    <n v="325"/>
    <n v="87"/>
    <n v="87"/>
    <m/>
    <n v="5220"/>
    <n v="87"/>
  </r>
  <r>
    <d v="2024-05-01T00:00:00"/>
    <x v="4"/>
    <s v="0BP"/>
    <x v="24"/>
    <s v="AGUAZUL"/>
    <s v="TRM"/>
    <s v="HK1049"/>
    <x v="2"/>
    <x v="0"/>
    <n v="73"/>
    <n v="913"/>
    <n v="243"/>
    <n v="24"/>
    <n v="3"/>
    <n v="1443"/>
    <n v="24.05"/>
  </r>
  <r>
    <d v="2024-05-01T00:00:00"/>
    <x v="4"/>
    <s v="0BP"/>
    <x v="24"/>
    <s v="AGUAZUL"/>
    <s v="TRM"/>
    <s v="HK1983"/>
    <x v="0"/>
    <x v="0"/>
    <n v="93"/>
    <n v="1163"/>
    <n v="311"/>
    <n v="31"/>
    <n v="1"/>
    <n v="1861"/>
    <n v="31.016666666666666"/>
  </r>
  <r>
    <d v="2024-05-01T00:00:00"/>
    <x v="4"/>
    <s v="0BP"/>
    <x v="24"/>
    <s v="AGUAZUL"/>
    <s v="TRM"/>
    <s v="HK4733"/>
    <x v="2"/>
    <x v="0"/>
    <n v="45"/>
    <n v="563"/>
    <n v="149"/>
    <n v="14"/>
    <n v="9"/>
    <n v="849"/>
    <n v="14.15"/>
  </r>
  <r>
    <d v="2024-05-01T00:00:00"/>
    <x v="4"/>
    <s v="0BP"/>
    <x v="24"/>
    <s v="TRINIDAD"/>
    <s v="9MS"/>
    <s v="HK4733"/>
    <x v="2"/>
    <x v="0"/>
    <n v="32"/>
    <n v="400"/>
    <n v="107"/>
    <n v="10"/>
    <n v="7"/>
    <n v="607"/>
    <n v="10.116666666666667"/>
  </r>
  <r>
    <d v="2024-05-01T00:00:00"/>
    <x v="4"/>
    <s v="0BP"/>
    <x v="24"/>
    <s v="TRINIDAD"/>
    <s v="NUE"/>
    <s v="HK1049"/>
    <x v="2"/>
    <x v="0"/>
    <n v="78"/>
    <n v="975"/>
    <n v="261"/>
    <n v="26"/>
    <n v="1"/>
    <n v="1561"/>
    <n v="26.016666666666666"/>
  </r>
  <r>
    <d v="2024-05-01T00:00:00"/>
    <x v="4"/>
    <s v="0BP"/>
    <x v="24"/>
    <s v="TRINIDAD"/>
    <s v="NUE"/>
    <s v="HK4733"/>
    <x v="2"/>
    <x v="0"/>
    <n v="31"/>
    <n v="388"/>
    <n v="102"/>
    <n v="10"/>
    <n v="2"/>
    <n v="602"/>
    <n v="10.033333333333333"/>
  </r>
  <r>
    <d v="2024-05-01T00:00:00"/>
    <x v="4"/>
    <s v="0BS"/>
    <x v="3"/>
    <s v="AGUACHICA"/>
    <s v="AGY"/>
    <s v="HK1198"/>
    <x v="0"/>
    <x v="3"/>
    <n v="23"/>
    <n v="351"/>
    <n v="830"/>
    <n v="83"/>
    <n v="0"/>
    <n v="4980"/>
    <n v="83"/>
  </r>
  <r>
    <d v="2024-05-01T00:00:00"/>
    <x v="4"/>
    <s v="0BT"/>
    <x v="4"/>
    <s v="CAREPA"/>
    <s v="LOSCEDROS"/>
    <s v="HK5224"/>
    <x v="1"/>
    <x v="1"/>
    <n v="83"/>
    <n v="4721"/>
    <n v="37"/>
    <n v="37"/>
    <m/>
    <n v="2220"/>
    <n v="37"/>
  </r>
  <r>
    <d v="2024-05-01T00:00:00"/>
    <x v="4"/>
    <s v="0BT"/>
    <x v="4"/>
    <s v="CAREPA"/>
    <s v="LOSCEDROS"/>
    <s v="HK5249"/>
    <x v="1"/>
    <x v="1"/>
    <n v="85"/>
    <n v="4903"/>
    <n v="3906"/>
    <n v="39"/>
    <n v="6"/>
    <n v="2346"/>
    <n v="39.1"/>
  </r>
  <r>
    <d v="2024-05-01T00:00:00"/>
    <x v="4"/>
    <s v="0BT"/>
    <x v="4"/>
    <s v="CAREPA"/>
    <s v="LOSCEDROS"/>
    <s v="HK5269"/>
    <x v="1"/>
    <x v="1"/>
    <n v="89"/>
    <n v="5154"/>
    <n v="4124"/>
    <n v="41"/>
    <n v="24"/>
    <n v="2484"/>
    <n v="41.4"/>
  </r>
  <r>
    <d v="2024-05-01T00:00:00"/>
    <x v="4"/>
    <s v="0BT"/>
    <x v="4"/>
    <s v="CAREPA"/>
    <s v="LOSCEDROS"/>
    <s v="HK5270"/>
    <x v="1"/>
    <x v="1"/>
    <n v="80"/>
    <n v="4804"/>
    <n v="3754"/>
    <n v="37"/>
    <n v="54"/>
    <n v="2274"/>
    <n v="37.9"/>
  </r>
  <r>
    <d v="2024-05-01T00:00:00"/>
    <x v="4"/>
    <s v="0BT"/>
    <x v="4"/>
    <s v="CAREPA"/>
    <s v="LOSCEDROS"/>
    <s v="HK5311"/>
    <x v="1"/>
    <x v="1"/>
    <n v="87"/>
    <n v="5170"/>
    <n v="3430"/>
    <n v="34"/>
    <n v="30"/>
    <n v="2070"/>
    <n v="34.5"/>
  </r>
  <r>
    <d v="2024-05-01T00:00:00"/>
    <x v="4"/>
    <s v="0BT"/>
    <x v="4"/>
    <s v="CAREPA"/>
    <s v="LOSCEDROS"/>
    <s v="HK5332"/>
    <x v="1"/>
    <x v="1"/>
    <n v="88"/>
    <n v="5112"/>
    <n v="3806"/>
    <n v="38"/>
    <n v="6"/>
    <n v="2286"/>
    <n v="38.1"/>
  </r>
  <r>
    <d v="2024-05-01T00:00:00"/>
    <x v="4"/>
    <s v="0CC"/>
    <x v="5"/>
    <s v="FUENTE DE ORO"/>
    <s v="FUT"/>
    <s v="HK1723"/>
    <x v="0"/>
    <x v="12"/>
    <n v="1"/>
    <n v="9"/>
    <n v="1220"/>
    <n v="12"/>
    <n v="20"/>
    <n v="740"/>
    <n v="12.333333333333334"/>
  </r>
  <r>
    <d v="2024-05-01T00:00:00"/>
    <x v="4"/>
    <s v="0CC"/>
    <x v="5"/>
    <s v="FUENTE DE ORO"/>
    <s v="FUT"/>
    <s v="HK1723"/>
    <x v="0"/>
    <x v="0"/>
    <n v="6"/>
    <n v="104"/>
    <n v="201"/>
    <n v="20"/>
    <n v="1"/>
    <n v="1201"/>
    <n v="20.016666666666666"/>
  </r>
  <r>
    <d v="2024-05-01T00:00:00"/>
    <x v="4"/>
    <s v="0CC"/>
    <x v="5"/>
    <s v="FUENTE DE ORO"/>
    <s v="FUT"/>
    <s v="HK1723"/>
    <x v="0"/>
    <x v="5"/>
    <n v="15"/>
    <n v="177"/>
    <n v="1702"/>
    <n v="17"/>
    <n v="2"/>
    <n v="1022"/>
    <n v="17.033333333333335"/>
  </r>
  <r>
    <d v="2024-05-01T00:00:00"/>
    <x v="4"/>
    <s v="0CC"/>
    <x v="5"/>
    <s v="FUENTE DE ORO"/>
    <s v="FUT"/>
    <s v="HK1723"/>
    <x v="0"/>
    <x v="2"/>
    <n v="72"/>
    <n v="784"/>
    <n v="13"/>
    <n v="13"/>
    <m/>
    <n v="780"/>
    <n v="13"/>
  </r>
  <r>
    <d v="2024-05-01T00:00:00"/>
    <x v="4"/>
    <s v="0CC"/>
    <x v="5"/>
    <s v="FUENTE DE ORO"/>
    <s v="FUT"/>
    <s v="HK1723"/>
    <x v="0"/>
    <x v="4"/>
    <n v="13"/>
    <n v="151"/>
    <n v="1622"/>
    <n v="16"/>
    <n v="22"/>
    <n v="982"/>
    <n v="16.366666666666667"/>
  </r>
  <r>
    <d v="2024-05-01T00:00:00"/>
    <x v="4"/>
    <s v="0CK"/>
    <x v="6"/>
    <s v="PUERTO LOPEZ"/>
    <s v="PLD"/>
    <s v="HK1364"/>
    <x v="0"/>
    <x v="0"/>
    <n v="17"/>
    <n v="2175"/>
    <n v="7230"/>
    <n v="72"/>
    <n v="30"/>
    <n v="4350"/>
    <n v="72.5"/>
  </r>
  <r>
    <d v="2024-05-01T00:00:00"/>
    <x v="4"/>
    <s v="0CK"/>
    <x v="6"/>
    <s v="PUERTO LOPEZ"/>
    <s v="PLD"/>
    <s v="HK1766"/>
    <x v="0"/>
    <x v="0"/>
    <n v="10"/>
    <n v="435"/>
    <n v="1430"/>
    <n v="14"/>
    <n v="30"/>
    <n v="870"/>
    <n v="14.5"/>
  </r>
  <r>
    <d v="2024-05-01T00:00:00"/>
    <x v="4"/>
    <s v="0CK"/>
    <x v="6"/>
    <s v="PUERTO LOPEZ"/>
    <s v="PLD"/>
    <s v="HK1817"/>
    <x v="0"/>
    <x v="0"/>
    <n v="9"/>
    <n v="1160"/>
    <n v="3840"/>
    <n v="38"/>
    <n v="40"/>
    <n v="2320"/>
    <n v="38.666666666666664"/>
  </r>
  <r>
    <d v="2024-05-01T00:00:00"/>
    <x v="4"/>
    <s v="0CK"/>
    <x v="6"/>
    <s v="PUERTO LOPEZ"/>
    <s v="PLD"/>
    <s v="HK2021"/>
    <x v="0"/>
    <x v="0"/>
    <n v="16"/>
    <n v="1950"/>
    <n v="65"/>
    <n v="65"/>
    <m/>
    <n v="3900"/>
    <n v="65"/>
  </r>
  <r>
    <d v="2024-05-01T00:00:00"/>
    <x v="4"/>
    <s v="0CK"/>
    <x v="6"/>
    <s v="PUERTO LOPEZ"/>
    <s v="PLD"/>
    <s v="HK2037"/>
    <x v="0"/>
    <x v="0"/>
    <n v="8"/>
    <n v="1005"/>
    <n v="3330"/>
    <n v="33"/>
    <n v="30"/>
    <n v="2010"/>
    <n v="33.5"/>
  </r>
  <r>
    <d v="2024-05-01T00:00:00"/>
    <x v="4"/>
    <s v="0CP"/>
    <x v="7"/>
    <s v="PURIFICACION"/>
    <s v="LAMARIA"/>
    <s v="HK383"/>
    <x v="2"/>
    <x v="0"/>
    <n v="23"/>
    <n v="312"/>
    <n v="748"/>
    <n v="74"/>
    <n v="8"/>
    <n v="4448"/>
    <n v="74.13333333333334"/>
  </r>
  <r>
    <d v="2024-05-01T00:00:00"/>
    <x v="4"/>
    <s v="0CR"/>
    <x v="25"/>
    <s v="CIENAGA"/>
    <s v="LALUCHA"/>
    <s v="HK4014"/>
    <x v="7"/>
    <x v="1"/>
    <n v="34"/>
    <n v="2918"/>
    <n v="3854"/>
    <n v="38"/>
    <n v="54"/>
    <n v="2334"/>
    <n v="38.9"/>
  </r>
  <r>
    <d v="2024-05-01T00:00:00"/>
    <x v="4"/>
    <s v="0CR"/>
    <x v="25"/>
    <s v="CIENAGA"/>
    <s v="LALUCHA"/>
    <s v="HK4436"/>
    <x v="7"/>
    <x v="1"/>
    <n v="47"/>
    <n v="3374"/>
    <n v="5204"/>
    <n v="52"/>
    <n v="4"/>
    <n v="3124"/>
    <n v="52.06666666666667"/>
  </r>
  <r>
    <d v="2024-05-01T00:00:00"/>
    <x v="4"/>
    <s v="0CR"/>
    <x v="25"/>
    <s v="CIENAGA"/>
    <s v="LALUCHA"/>
    <s v="HK5085"/>
    <x v="7"/>
    <x v="1"/>
    <n v="52"/>
    <n v="3963"/>
    <n v="6224"/>
    <n v="62"/>
    <n v="24"/>
    <n v="3744"/>
    <n v="62.4"/>
  </r>
  <r>
    <d v="2024-05-01T00:00:00"/>
    <x v="4"/>
    <s v="0CR"/>
    <x v="25"/>
    <s v="CIENAGA"/>
    <s v="LALUCHA"/>
    <s v="HK5177"/>
    <x v="7"/>
    <x v="1"/>
    <n v="17"/>
    <n v="1640"/>
    <n v="2148"/>
    <n v="21"/>
    <n v="48"/>
    <n v="1308"/>
    <n v="21.8"/>
  </r>
  <r>
    <d v="2024-05-01T00:00:00"/>
    <x v="4"/>
    <s v="0CT"/>
    <x v="8"/>
    <s v="CARTAGO"/>
    <s v="CGW"/>
    <s v="HK1099"/>
    <x v="2"/>
    <x v="7"/>
    <n v="7"/>
    <n v="954"/>
    <n v="3318"/>
    <n v="33"/>
    <n v="18"/>
    <n v="1998"/>
    <n v="33.299999999999997"/>
  </r>
  <r>
    <d v="2024-05-01T00:00:00"/>
    <x v="4"/>
    <s v="0CT"/>
    <x v="8"/>
    <s v="CARTAGO"/>
    <s v="CGW"/>
    <s v="HK1099"/>
    <x v="2"/>
    <x v="5"/>
    <n v="40"/>
    <n v="501"/>
    <n v="16"/>
    <n v="16"/>
    <m/>
    <n v="960"/>
    <n v="16"/>
  </r>
  <r>
    <d v="2024-05-01T00:00:00"/>
    <x v="4"/>
    <s v="0CT"/>
    <x v="8"/>
    <s v="CARTAGO"/>
    <s v="CGW"/>
    <s v="HK1099"/>
    <x v="2"/>
    <x v="6"/>
    <n v="65"/>
    <n v="85"/>
    <n v="3"/>
    <n v="3"/>
    <m/>
    <n v="180"/>
    <n v="3"/>
  </r>
  <r>
    <d v="2024-05-01T00:00:00"/>
    <x v="4"/>
    <s v="0DD"/>
    <x v="10"/>
    <s v="ALVARADO"/>
    <s v="AGB"/>
    <s v="HK1680"/>
    <x v="2"/>
    <x v="0"/>
    <n v="12"/>
    <n v="75"/>
    <n v="3"/>
    <n v="3"/>
    <m/>
    <n v="180"/>
    <n v="3"/>
  </r>
  <r>
    <d v="2024-05-01T00:00:00"/>
    <x v="4"/>
    <s v="0DD"/>
    <x v="10"/>
    <s v="ALVARADO"/>
    <s v="AGB"/>
    <s v="HK1680"/>
    <x v="2"/>
    <x v="5"/>
    <n v="6"/>
    <n v="37.5"/>
    <n v="1"/>
    <n v="1"/>
    <m/>
    <n v="60"/>
    <n v="1"/>
  </r>
  <r>
    <d v="2024-05-01T00:00:00"/>
    <x v="4"/>
    <s v="0DD"/>
    <x v="10"/>
    <s v="ALVARADO"/>
    <s v="AGB"/>
    <s v="HK732"/>
    <x v="2"/>
    <x v="9"/>
    <n v="32"/>
    <n v="200"/>
    <n v="8"/>
    <n v="8"/>
    <m/>
    <n v="480"/>
    <n v="8"/>
  </r>
  <r>
    <d v="2024-05-01T00:00:00"/>
    <x v="4"/>
    <s v="0DD"/>
    <x v="10"/>
    <s v="ALVARADO"/>
    <s v="AGB"/>
    <s v="HK732"/>
    <x v="2"/>
    <x v="0"/>
    <n v="32"/>
    <n v="200"/>
    <n v="8"/>
    <n v="8"/>
    <m/>
    <n v="480"/>
    <n v="8"/>
  </r>
  <r>
    <d v="2024-05-01T00:00:00"/>
    <x v="4"/>
    <s v="0DD"/>
    <x v="10"/>
    <s v="ALVARADO"/>
    <s v="CAT"/>
    <s v="HK1680"/>
    <x v="2"/>
    <x v="0"/>
    <n v="8"/>
    <n v="50"/>
    <n v="2"/>
    <n v="2"/>
    <m/>
    <n v="120"/>
    <n v="2"/>
  </r>
  <r>
    <d v="2024-05-01T00:00:00"/>
    <x v="4"/>
    <s v="0DD"/>
    <x v="10"/>
    <s v="ALVARADO"/>
    <s v="CAT"/>
    <s v="HK732"/>
    <x v="2"/>
    <x v="0"/>
    <n v="12"/>
    <n v="75"/>
    <n v="3"/>
    <n v="3"/>
    <m/>
    <n v="180"/>
    <n v="3"/>
  </r>
  <r>
    <d v="2024-05-01T00:00:00"/>
    <x v="4"/>
    <s v="0DD"/>
    <x v="10"/>
    <s v="AMBALEMA"/>
    <s v="CRT"/>
    <s v="HK732"/>
    <x v="2"/>
    <x v="0"/>
    <n v="4"/>
    <n v="25"/>
    <n v="1"/>
    <n v="1"/>
    <m/>
    <n v="60"/>
    <n v="1"/>
  </r>
  <r>
    <d v="2024-05-01T00:00:00"/>
    <x v="4"/>
    <s v="0DD"/>
    <x v="10"/>
    <s v="CAMPOALEGRE"/>
    <s v="CUM"/>
    <s v="HK1290"/>
    <x v="2"/>
    <x v="0"/>
    <n v="16"/>
    <n v="100"/>
    <n v="4"/>
    <n v="4"/>
    <m/>
    <n v="240"/>
    <n v="4"/>
  </r>
  <r>
    <d v="2024-05-01T00:00:00"/>
    <x v="4"/>
    <s v="0DD"/>
    <x v="10"/>
    <s v="CAMPOALEGRE"/>
    <s v="ELH"/>
    <s v="HK1290"/>
    <x v="2"/>
    <x v="0"/>
    <n v="24"/>
    <n v="150"/>
    <n v="6"/>
    <n v="6"/>
    <m/>
    <n v="360"/>
    <n v="6"/>
  </r>
  <r>
    <d v="2024-05-01T00:00:00"/>
    <x v="4"/>
    <s v="0DD"/>
    <x v="10"/>
    <s v="EL ESPINAL"/>
    <s v="ABT"/>
    <s v="HK1680"/>
    <x v="2"/>
    <x v="0"/>
    <n v="16"/>
    <n v="100"/>
    <n v="4"/>
    <n v="4"/>
    <m/>
    <n v="240"/>
    <n v="4"/>
  </r>
  <r>
    <d v="2024-05-01T00:00:00"/>
    <x v="4"/>
    <s v="0DD"/>
    <x v="10"/>
    <s v="EL ESPINAL"/>
    <s v="ABT"/>
    <s v="HK1785"/>
    <x v="2"/>
    <x v="0"/>
    <n v="28"/>
    <n v="175"/>
    <n v="7"/>
    <n v="7"/>
    <m/>
    <n v="420"/>
    <n v="7"/>
  </r>
  <r>
    <d v="2024-05-01T00:00:00"/>
    <x v="4"/>
    <s v="0DD"/>
    <x v="10"/>
    <s v="EL ESPINAL"/>
    <s v="AGB"/>
    <s v="HK1060"/>
    <x v="2"/>
    <x v="0"/>
    <n v="24"/>
    <n v="150"/>
    <n v="6"/>
    <n v="6"/>
    <m/>
    <n v="360"/>
    <n v="6"/>
  </r>
  <r>
    <d v="2024-05-01T00:00:00"/>
    <x v="4"/>
    <s v="0DD"/>
    <x v="10"/>
    <s v="EL ESPINAL"/>
    <s v="AGB"/>
    <s v="HK1060"/>
    <x v="2"/>
    <x v="5"/>
    <n v="16"/>
    <n v="100"/>
    <n v="4"/>
    <n v="4"/>
    <m/>
    <n v="240"/>
    <n v="4"/>
  </r>
  <r>
    <d v="2024-05-01T00:00:00"/>
    <x v="4"/>
    <s v="0DD"/>
    <x v="10"/>
    <s v="EL ESPINAL"/>
    <s v="AGB"/>
    <s v="HK1325"/>
    <x v="2"/>
    <x v="0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9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1781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1781"/>
    <x v="2"/>
    <x v="5"/>
    <n v="32"/>
    <n v="200"/>
    <n v="8"/>
    <n v="8"/>
    <m/>
    <n v="480"/>
    <n v="8"/>
  </r>
  <r>
    <d v="2024-05-01T00:00:00"/>
    <x v="4"/>
    <s v="0DD"/>
    <x v="10"/>
    <s v="EL ESPINAL"/>
    <s v="AGB"/>
    <s v="HK419"/>
    <x v="2"/>
    <x v="9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419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5"/>
    <n v="40"/>
    <n v="250"/>
    <n v="10"/>
    <n v="10"/>
    <m/>
    <n v="600"/>
    <n v="10"/>
  </r>
  <r>
    <d v="2024-05-01T00:00:00"/>
    <x v="4"/>
    <s v="0DD"/>
    <x v="10"/>
    <s v="EL ESPINAL"/>
    <s v="CHA"/>
    <s v="HK1060"/>
    <x v="2"/>
    <x v="0"/>
    <n v="8"/>
    <n v="50"/>
    <n v="2"/>
    <n v="2"/>
    <m/>
    <n v="120"/>
    <n v="2"/>
  </r>
  <r>
    <d v="2024-05-01T00:00:00"/>
    <x v="4"/>
    <s v="0DD"/>
    <x v="10"/>
    <s v="EL ESPINAL"/>
    <s v="CHA"/>
    <s v="HK1060"/>
    <x v="2"/>
    <x v="5"/>
    <n v="12"/>
    <n v="75"/>
    <n v="3"/>
    <n v="3"/>
    <m/>
    <n v="180"/>
    <n v="3"/>
  </r>
  <r>
    <d v="2024-05-01T00:00:00"/>
    <x v="4"/>
    <s v="0DD"/>
    <x v="10"/>
    <s v="EL ESPINAL"/>
    <s v="CHA"/>
    <s v="HK1325"/>
    <x v="2"/>
    <x v="0"/>
    <n v="30"/>
    <n v="187.5"/>
    <n v="7"/>
    <n v="7"/>
    <m/>
    <n v="420"/>
    <n v="7"/>
  </r>
  <r>
    <d v="2024-05-01T00:00:00"/>
    <x v="4"/>
    <s v="0DD"/>
    <x v="10"/>
    <s v="EL ESPINAL"/>
    <s v="CHA"/>
    <s v="HK1781"/>
    <x v="2"/>
    <x v="0"/>
    <n v="24"/>
    <n v="150"/>
    <n v="6"/>
    <n v="6"/>
    <m/>
    <n v="360"/>
    <n v="6"/>
  </r>
  <r>
    <d v="2024-05-01T00:00:00"/>
    <x v="4"/>
    <s v="0DD"/>
    <x v="10"/>
    <s v="EL ESPINAL"/>
    <s v="CHA"/>
    <s v="HK1781"/>
    <x v="2"/>
    <x v="5"/>
    <n v="10"/>
    <n v="62.5"/>
    <n v="2"/>
    <n v="2"/>
    <m/>
    <n v="120"/>
    <n v="2"/>
  </r>
  <r>
    <d v="2024-05-01T00:00:00"/>
    <x v="4"/>
    <s v="0DD"/>
    <x v="10"/>
    <s v="EL ESPINAL"/>
    <s v="CHA"/>
    <s v="HK419"/>
    <x v="2"/>
    <x v="0"/>
    <n v="12"/>
    <n v="75"/>
    <n v="3"/>
    <n v="3"/>
    <m/>
    <n v="180"/>
    <n v="3"/>
  </r>
  <r>
    <d v="2024-05-01T00:00:00"/>
    <x v="4"/>
    <s v="0DD"/>
    <x v="10"/>
    <s v="EL ESPINAL"/>
    <s v="CHA"/>
    <s v="HK419"/>
    <x v="2"/>
    <x v="5"/>
    <n v="16"/>
    <n v="100"/>
    <n v="4"/>
    <n v="4"/>
    <m/>
    <n v="240"/>
    <n v="4"/>
  </r>
  <r>
    <d v="2024-05-01T00:00:00"/>
    <x v="4"/>
    <s v="0DD"/>
    <x v="10"/>
    <s v="GUAMO"/>
    <s v="LAA"/>
    <s v="HK1060"/>
    <x v="2"/>
    <x v="0"/>
    <n v="32"/>
    <n v="200"/>
    <n v="8"/>
    <n v="8"/>
    <m/>
    <n v="480"/>
    <n v="8"/>
  </r>
  <r>
    <d v="2024-05-01T00:00:00"/>
    <x v="4"/>
    <s v="0DD"/>
    <x v="10"/>
    <s v="GUAMO"/>
    <s v="LAA"/>
    <s v="HK1060"/>
    <x v="2"/>
    <x v="5"/>
    <n v="24"/>
    <n v="150"/>
    <n v="6"/>
    <n v="6"/>
    <m/>
    <n v="360"/>
    <n v="6"/>
  </r>
  <r>
    <d v="2024-05-01T00:00:00"/>
    <x v="4"/>
    <s v="0DD"/>
    <x v="10"/>
    <s v="GUAMO"/>
    <s v="LAA"/>
    <s v="HK1325"/>
    <x v="2"/>
    <x v="0"/>
    <n v="12"/>
    <n v="75"/>
    <n v="3"/>
    <n v="3"/>
    <m/>
    <n v="180"/>
    <n v="3"/>
  </r>
  <r>
    <d v="2024-05-01T00:00:00"/>
    <x v="4"/>
    <s v="0DD"/>
    <x v="10"/>
    <s v="GUAMO"/>
    <s v="LAA"/>
    <s v="HK1781"/>
    <x v="2"/>
    <x v="9"/>
    <n v="16"/>
    <n v="100"/>
    <n v="4"/>
    <n v="4"/>
    <m/>
    <n v="240"/>
    <n v="4"/>
  </r>
  <r>
    <d v="2024-05-01T00:00:00"/>
    <x v="4"/>
    <s v="0DD"/>
    <x v="10"/>
    <s v="GUAMO"/>
    <s v="LAA"/>
    <s v="HK1781"/>
    <x v="2"/>
    <x v="0"/>
    <n v="56"/>
    <n v="350"/>
    <n v="14"/>
    <n v="14"/>
    <m/>
    <n v="840"/>
    <n v="14"/>
  </r>
  <r>
    <d v="2024-05-01T00:00:00"/>
    <x v="4"/>
    <s v="0DD"/>
    <x v="10"/>
    <s v="GUAMO"/>
    <s v="LAA"/>
    <s v="HK1781"/>
    <x v="2"/>
    <x v="5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9"/>
    <n v="8"/>
    <n v="50"/>
    <n v="2"/>
    <n v="2"/>
    <m/>
    <n v="120"/>
    <n v="2"/>
  </r>
  <r>
    <d v="2024-05-01T00:00:00"/>
    <x v="4"/>
    <s v="0DD"/>
    <x v="10"/>
    <s v="GUAMO"/>
    <s v="LAA"/>
    <s v="HK419"/>
    <x v="2"/>
    <x v="0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5"/>
    <n v="34"/>
    <n v="212.5"/>
    <n v="8"/>
    <n v="8"/>
    <m/>
    <n v="480"/>
    <n v="8"/>
  </r>
  <r>
    <d v="2024-05-01T00:00:00"/>
    <x v="4"/>
    <s v="0DD"/>
    <x v="10"/>
    <s v="IBAGUE"/>
    <s v="EET"/>
    <s v="HK1680"/>
    <x v="2"/>
    <x v="0"/>
    <n v="2"/>
    <n v="12.5"/>
    <n v="30"/>
    <n v="30"/>
    <m/>
    <n v="1800"/>
    <n v="30"/>
  </r>
  <r>
    <d v="2024-05-01T00:00:00"/>
    <x v="4"/>
    <s v="0DD"/>
    <x v="10"/>
    <s v="IBAGUE"/>
    <s v="EE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EET"/>
    <s v="HK732"/>
    <x v="2"/>
    <x v="0"/>
    <n v="34"/>
    <n v="212.5"/>
    <n v="8"/>
    <n v="8"/>
    <m/>
    <n v="480"/>
    <n v="8"/>
  </r>
  <r>
    <d v="2024-05-01T00:00:00"/>
    <x v="4"/>
    <s v="0DD"/>
    <x v="10"/>
    <s v="IBAGUE"/>
    <s v="EPR"/>
    <s v="HK1680"/>
    <x v="2"/>
    <x v="0"/>
    <n v="12"/>
    <n v="75"/>
    <n v="3"/>
    <n v="3"/>
    <m/>
    <n v="180"/>
    <n v="3"/>
  </r>
  <r>
    <d v="2024-05-01T00:00:00"/>
    <x v="4"/>
    <s v="0DD"/>
    <x v="10"/>
    <s v="IBAGUE"/>
    <s v="EPR"/>
    <s v="HK732"/>
    <x v="2"/>
    <x v="0"/>
    <n v="8"/>
    <n v="50"/>
    <n v="2"/>
    <n v="2"/>
    <m/>
    <n v="120"/>
    <n v="2"/>
  </r>
  <r>
    <d v="2024-05-01T00:00:00"/>
    <x v="4"/>
    <s v="0DD"/>
    <x v="10"/>
    <s v="IBAGUE"/>
    <s v="HOP"/>
    <s v="HK1785"/>
    <x v="2"/>
    <x v="0"/>
    <n v="36"/>
    <n v="225"/>
    <n v="9"/>
    <n v="9"/>
    <m/>
    <n v="540"/>
    <n v="9"/>
  </r>
  <r>
    <d v="2024-05-01T00:00:00"/>
    <x v="4"/>
    <s v="0DD"/>
    <x v="10"/>
    <s v="IBAGUE"/>
    <s v="PPT"/>
    <s v="HK1680"/>
    <x v="2"/>
    <x v="0"/>
    <n v="4"/>
    <n v="25"/>
    <n v="1"/>
    <n v="1"/>
    <m/>
    <n v="60"/>
    <n v="1"/>
  </r>
  <r>
    <d v="2024-05-01T00:00:00"/>
    <x v="4"/>
    <s v="0DD"/>
    <x v="10"/>
    <s v="IBAGUE"/>
    <s v="PP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PPT"/>
    <s v="HK732"/>
    <x v="2"/>
    <x v="0"/>
    <n v="16"/>
    <n v="100"/>
    <n v="4"/>
    <n v="4"/>
    <m/>
    <n v="240"/>
    <n v="4"/>
  </r>
  <r>
    <d v="2024-05-01T00:00:00"/>
    <x v="4"/>
    <s v="0DD"/>
    <x v="10"/>
    <s v="IBAGUE"/>
    <s v="RGR"/>
    <s v="HK1680"/>
    <x v="2"/>
    <x v="0"/>
    <n v="4"/>
    <n v="25"/>
    <n v="1"/>
    <n v="1"/>
    <m/>
    <n v="60"/>
    <n v="1"/>
  </r>
  <r>
    <d v="2024-05-01T00:00:00"/>
    <x v="4"/>
    <s v="0DD"/>
    <x v="10"/>
    <s v="IBAGUE"/>
    <s v="RGR"/>
    <s v="HK1785"/>
    <x v="2"/>
    <x v="0"/>
    <n v="48"/>
    <n v="300"/>
    <n v="12"/>
    <n v="12"/>
    <m/>
    <n v="720"/>
    <n v="12"/>
  </r>
  <r>
    <d v="2024-05-01T00:00:00"/>
    <x v="4"/>
    <s v="0DD"/>
    <x v="10"/>
    <s v="IBAGUE"/>
    <s v="RGR"/>
    <s v="HK732"/>
    <x v="2"/>
    <x v="0"/>
    <n v="16"/>
    <n v="100"/>
    <n v="4"/>
    <n v="4"/>
    <m/>
    <n v="240"/>
    <n v="4"/>
  </r>
  <r>
    <d v="2024-05-01T00:00:00"/>
    <x v="4"/>
    <s v="0DD"/>
    <x v="10"/>
    <s v="PALERMO"/>
    <s v="GUN"/>
    <s v="HK1290"/>
    <x v="2"/>
    <x v="0"/>
    <n v="24"/>
    <n v="150"/>
    <n v="6"/>
    <n v="6"/>
    <m/>
    <n v="360"/>
    <n v="6"/>
  </r>
  <r>
    <d v="2024-05-01T00:00:00"/>
    <x v="4"/>
    <s v="0DD"/>
    <x v="10"/>
    <s v="PALERMO"/>
    <s v="JUN"/>
    <s v="HK1290"/>
    <x v="2"/>
    <x v="0"/>
    <n v="40"/>
    <n v="250"/>
    <n v="10"/>
    <n v="10"/>
    <m/>
    <n v="600"/>
    <n v="10"/>
  </r>
  <r>
    <d v="2024-05-01T00:00:00"/>
    <x v="4"/>
    <s v="0DD"/>
    <x v="10"/>
    <s v="PIEDRAS"/>
    <s v="PRA "/>
    <s v="HK1785"/>
    <x v="2"/>
    <x v="0"/>
    <n v="32"/>
    <n v="200"/>
    <n v="8"/>
    <n v="8"/>
    <m/>
    <n v="480"/>
    <n v="8"/>
  </r>
  <r>
    <d v="2024-05-01T00:00:00"/>
    <x v="4"/>
    <s v="0DD"/>
    <x v="10"/>
    <s v="PIEDRAS"/>
    <s v="SAM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AM"/>
    <s v="HK1785"/>
    <x v="2"/>
    <x v="0"/>
    <n v="42"/>
    <n v="262.5"/>
    <n v="10"/>
    <n v="10"/>
    <m/>
    <n v="600"/>
    <n v="10"/>
  </r>
  <r>
    <d v="2024-05-01T00:00:00"/>
    <x v="4"/>
    <s v="0DD"/>
    <x v="10"/>
    <s v="PIEDRAS"/>
    <s v="SJT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JT"/>
    <s v="HK732"/>
    <x v="2"/>
    <x v="0"/>
    <n v="8"/>
    <n v="50"/>
    <n v="2"/>
    <n v="2"/>
    <m/>
    <n v="120"/>
    <n v="2"/>
  </r>
  <r>
    <d v="2024-05-01T00:00:00"/>
    <x v="4"/>
    <s v="0DD"/>
    <x v="10"/>
    <s v="TELLO"/>
    <s v="TLO"/>
    <s v="HK1290"/>
    <x v="2"/>
    <x v="0"/>
    <n v="4"/>
    <n v="25"/>
    <n v="1"/>
    <n v="1"/>
    <m/>
    <n v="60"/>
    <n v="1"/>
  </r>
  <r>
    <d v="2024-05-01T00:00:00"/>
    <x v="4"/>
    <s v="0DD"/>
    <x v="10"/>
    <s v="VENADILLO"/>
    <s v="BOL"/>
    <s v="HK1680"/>
    <x v="2"/>
    <x v="0"/>
    <n v="6"/>
    <n v="37.5"/>
    <n v="1"/>
    <n v="1"/>
    <m/>
    <n v="60"/>
    <n v="1"/>
  </r>
  <r>
    <d v="2024-05-01T00:00:00"/>
    <x v="4"/>
    <s v="0DD"/>
    <x v="10"/>
    <s v="VENADILLO"/>
    <s v="BOL"/>
    <s v="HK1680"/>
    <x v="2"/>
    <x v="5"/>
    <n v="2"/>
    <n v="12.5"/>
    <n v="30"/>
    <n v="30"/>
    <m/>
    <n v="1800"/>
    <n v="30"/>
  </r>
  <r>
    <d v="2024-05-01T00:00:00"/>
    <x v="4"/>
    <s v="0DD"/>
    <x v="10"/>
    <s v="VENADILLO"/>
    <s v="BOL"/>
    <s v="HK732"/>
    <x v="2"/>
    <x v="0"/>
    <n v="24"/>
    <n v="150"/>
    <n v="6"/>
    <n v="6"/>
    <m/>
    <n v="360"/>
    <n v="6"/>
  </r>
  <r>
    <d v="2024-05-01T00:00:00"/>
    <x v="4"/>
    <s v="0DD"/>
    <x v="10"/>
    <s v="VENADILLO"/>
    <s v="BOL"/>
    <s v="HK732"/>
    <x v="2"/>
    <x v="5"/>
    <n v="32"/>
    <n v="200"/>
    <n v="8"/>
    <n v="8"/>
    <m/>
    <n v="480"/>
    <n v="8"/>
  </r>
  <r>
    <d v="2024-05-01T00:00:00"/>
    <x v="4"/>
    <s v="0DG"/>
    <x v="30"/>
    <s v="NUNCHIA"/>
    <s v="9AC"/>
    <s v="HK1471"/>
    <x v="0"/>
    <x v="0"/>
    <n v="10"/>
    <n v="2055"/>
    <n v="3420"/>
    <n v="34"/>
    <n v="20"/>
    <n v="2060"/>
    <n v="34.333333333333336"/>
  </r>
  <r>
    <d v="2024-05-01T00:00:00"/>
    <x v="4"/>
    <s v="0DG"/>
    <x v="30"/>
    <s v="NUNCHIA"/>
    <s v="9AC"/>
    <s v="HK1727"/>
    <x v="0"/>
    <x v="0"/>
    <n v="7"/>
    <n v="1140"/>
    <n v="19"/>
    <n v="19"/>
    <m/>
    <n v="1140"/>
    <n v="19"/>
  </r>
  <r>
    <d v="2024-05-01T00:00:00"/>
    <x v="4"/>
    <s v="0DG"/>
    <x v="30"/>
    <s v="NUNCHIA"/>
    <s v="9AC"/>
    <s v="HK2187"/>
    <x v="0"/>
    <x v="0"/>
    <n v="7"/>
    <n v="1290"/>
    <n v="2130"/>
    <n v="21"/>
    <n v="30"/>
    <n v="1290"/>
    <n v="21.5"/>
  </r>
  <r>
    <d v="2024-05-01T00:00:00"/>
    <x v="4"/>
    <s v="0DH"/>
    <x v="26"/>
    <s v="YOPAL"/>
    <s v="ARAGUANEY"/>
    <s v="HK2014"/>
    <x v="0"/>
    <x v="0"/>
    <n v="159"/>
    <n v="2776"/>
    <n v="3954"/>
    <n v="39"/>
    <n v="54"/>
    <n v="2394"/>
    <n v="39.9"/>
  </r>
  <r>
    <d v="2024-05-01T00:00:00"/>
    <x v="4"/>
    <s v="0DH"/>
    <x v="26"/>
    <s v="YOPAL"/>
    <s v="ARAGUANEY"/>
    <s v="HK2096"/>
    <x v="0"/>
    <x v="0"/>
    <n v="141"/>
    <n v="2694"/>
    <n v="3524"/>
    <n v="35"/>
    <n v="24"/>
    <n v="2124"/>
    <n v="35.4"/>
  </r>
  <r>
    <d v="2024-05-01T00:00:00"/>
    <x v="4"/>
    <s v="0DL"/>
    <x v="11"/>
    <s v="MANI"/>
    <s v="SKDL"/>
    <s v="HK1425"/>
    <x v="0"/>
    <x v="0"/>
    <n v="16"/>
    <n v="4020"/>
    <n v="67"/>
    <n v="67"/>
    <m/>
    <n v="4020"/>
    <n v="67"/>
  </r>
  <r>
    <d v="2024-05-01T00:00:00"/>
    <x v="4"/>
    <s v="0DL"/>
    <x v="11"/>
    <s v="MANI"/>
    <s v="SKDL"/>
    <s v="HK1970"/>
    <x v="0"/>
    <x v="0"/>
    <n v="12"/>
    <n v="2370"/>
    <n v="3930"/>
    <n v="39"/>
    <n v="30"/>
    <n v="2370"/>
    <n v="39.5"/>
  </r>
  <r>
    <d v="2024-05-01T00:00:00"/>
    <x v="4"/>
    <s v="0DL"/>
    <x v="11"/>
    <s v="MANI"/>
    <s v="SKDL"/>
    <s v="HK3419"/>
    <x v="3"/>
    <x v="0"/>
    <n v="19"/>
    <n v="2940"/>
    <n v="49"/>
    <n v="49"/>
    <m/>
    <n v="2940"/>
    <n v="49"/>
  </r>
  <r>
    <d v="2024-05-01T00:00:00"/>
    <x v="4"/>
    <s v="0DL"/>
    <x v="11"/>
    <s v="MANI"/>
    <s v="SKDL"/>
    <s v="HK5403"/>
    <x v="3"/>
    <x v="0"/>
    <n v="11"/>
    <n v="2630"/>
    <n v="4355"/>
    <n v="43"/>
    <n v="55"/>
    <n v="2635"/>
    <n v="43.916666666666664"/>
  </r>
  <r>
    <d v="2024-05-01T00:00:00"/>
    <x v="4"/>
    <s v="0DL"/>
    <x v="11"/>
    <s v="PUERTO LOPEZ"/>
    <s v="SKDL"/>
    <s v="HK1839"/>
    <x v="0"/>
    <x v="0"/>
    <n v="15"/>
    <n v="1680"/>
    <n v="28"/>
    <n v="28"/>
    <m/>
    <n v="1680"/>
    <n v="28"/>
  </r>
  <r>
    <d v="2024-05-01T00:00:00"/>
    <x v="4"/>
    <s v="0DL"/>
    <x v="11"/>
    <s v="PUERTO LOPEZ"/>
    <s v="SQNP"/>
    <s v="HK1535"/>
    <x v="0"/>
    <x v="0"/>
    <n v="17"/>
    <n v="3510"/>
    <n v="5830"/>
    <n v="58"/>
    <n v="30"/>
    <n v="3510"/>
    <n v="58.5"/>
  </r>
  <r>
    <d v="2024-05-01T00:00:00"/>
    <x v="4"/>
    <s v="0DL"/>
    <x v="11"/>
    <s v="PUERTO LOPEZ"/>
    <s v="SQNP"/>
    <s v="HK1639"/>
    <x v="0"/>
    <x v="0"/>
    <n v="12"/>
    <n v="3210"/>
    <n v="5330"/>
    <n v="53"/>
    <n v="30"/>
    <n v="3210"/>
    <n v="53.5"/>
  </r>
  <r>
    <d v="2024-05-01T00:00:00"/>
    <x v="4"/>
    <s v="0DR"/>
    <x v="13"/>
    <s v="TRINIDAD"/>
    <s v="MIRAVISTA"/>
    <s v="HK1042"/>
    <x v="2"/>
    <x v="0"/>
    <n v="310"/>
    <n v="4340"/>
    <n v="73"/>
    <n v="73"/>
    <m/>
    <n v="4380"/>
    <n v="73"/>
  </r>
  <r>
    <d v="2024-05-01T00:00:00"/>
    <x v="4"/>
    <s v="0DR"/>
    <x v="13"/>
    <s v="TRINIDAD"/>
    <s v="MIRAVISTA"/>
    <s v="HK1454"/>
    <x v="0"/>
    <x v="0"/>
    <n v="306"/>
    <n v="4276"/>
    <n v="7330"/>
    <n v="73"/>
    <n v="30"/>
    <n v="4410"/>
    <n v="73.5"/>
  </r>
  <r>
    <d v="2024-05-01T00:00:00"/>
    <x v="4"/>
    <s v="0DR"/>
    <x v="13"/>
    <s v="TRINIDAD"/>
    <s v="MIRAVISTA"/>
    <s v="HK1684"/>
    <x v="2"/>
    <x v="0"/>
    <n v="312"/>
    <n v="4355"/>
    <n v="74"/>
    <n v="74"/>
    <m/>
    <n v="4440"/>
    <n v="74"/>
  </r>
  <r>
    <d v="2024-05-01T00:00:00"/>
    <x v="4"/>
    <s v="0DR"/>
    <x v="13"/>
    <s v="TRINIDAD"/>
    <s v="MIRAVISTA"/>
    <s v="HK647"/>
    <x v="0"/>
    <x v="0"/>
    <n v="294"/>
    <n v="4110"/>
    <n v="72"/>
    <n v="72"/>
    <m/>
    <n v="4320"/>
    <n v="72"/>
  </r>
  <r>
    <d v="2024-05-01T00:00:00"/>
    <x v="4"/>
    <s v="0DR"/>
    <x v="13"/>
    <s v="VILLAVICENCIO"/>
    <s v="NUEVACANAIMA"/>
    <s v="HK1054"/>
    <x v="2"/>
    <x v="0"/>
    <n v="323"/>
    <n v="4520"/>
    <n v="7430"/>
    <n v="74"/>
    <n v="30"/>
    <n v="4470"/>
    <n v="74.5"/>
  </r>
  <r>
    <d v="2024-05-01T00:00:00"/>
    <x v="4"/>
    <s v="0DT"/>
    <x v="27"/>
    <s v="AGUAZUL"/>
    <s v="SQRJ"/>
    <s v="HK1652"/>
    <x v="0"/>
    <x v="0"/>
    <n v="16"/>
    <n v="480"/>
    <n v="12"/>
    <n v="12"/>
    <m/>
    <n v="720"/>
    <n v="12"/>
  </r>
  <r>
    <d v="2024-05-01T00:00:00"/>
    <x v="4"/>
    <s v="0DT"/>
    <x v="27"/>
    <s v="CUMARAL"/>
    <s v="SKIS"/>
    <s v="HK1619"/>
    <x v="0"/>
    <x v="0"/>
    <n v="7"/>
    <n v="200"/>
    <n v="5"/>
    <n v="5"/>
    <m/>
    <n v="300"/>
    <n v="5"/>
  </r>
  <r>
    <d v="2024-05-01T00:00:00"/>
    <x v="4"/>
    <s v="0DT"/>
    <x v="27"/>
    <s v="NUNCHIA"/>
    <s v="NUA"/>
    <s v="HK1840"/>
    <x v="0"/>
    <x v="0"/>
    <n v="20"/>
    <n v="600"/>
    <n v="15"/>
    <n v="15"/>
    <m/>
    <n v="900"/>
    <n v="15"/>
  </r>
  <r>
    <d v="2024-05-01T00:00:00"/>
    <x v="4"/>
    <s v="0DT"/>
    <x v="27"/>
    <s v="PUERTO LOPEZ"/>
    <s v="SQNS"/>
    <s v="HK1652"/>
    <x v="0"/>
    <x v="0"/>
    <n v="4"/>
    <n v="120"/>
    <n v="3"/>
    <n v="3"/>
    <m/>
    <n v="180"/>
    <n v="3"/>
  </r>
  <r>
    <d v="2024-05-01T00:00:00"/>
    <x v="4"/>
    <s v="0DU"/>
    <x v="14"/>
    <s v="CUMARIBO"/>
    <s v="7GS"/>
    <s v="HK1971"/>
    <x v="0"/>
    <x v="0"/>
    <n v="132"/>
    <n v="2183"/>
    <n v="4350"/>
    <n v="43"/>
    <n v="50"/>
    <n v="2630"/>
    <n v="43.833333333333336"/>
  </r>
  <r>
    <d v="2024-05-01T00:00:00"/>
    <x v="4"/>
    <s v="0DU"/>
    <x v="14"/>
    <s v="MANI"/>
    <s v="SAS"/>
    <s v="HK1819"/>
    <x v="0"/>
    <x v="0"/>
    <n v="220"/>
    <n v="4664"/>
    <n v="72"/>
    <n v="72"/>
    <m/>
    <n v="4320"/>
    <n v="72"/>
  </r>
  <r>
    <d v="2024-05-01T00:00:00"/>
    <x v="4"/>
    <s v="0DU"/>
    <x v="14"/>
    <s v="PUERTO GAITAN"/>
    <s v="7FU"/>
    <s v="HK745"/>
    <x v="0"/>
    <x v="0"/>
    <n v="14"/>
    <n v="580"/>
    <n v="450"/>
    <n v="45"/>
    <n v="0"/>
    <n v="2700"/>
    <n v="45"/>
  </r>
  <r>
    <d v="2024-05-01T00:00:00"/>
    <x v="4"/>
    <s v="0DU"/>
    <x v="14"/>
    <s v="VILLAVICENCIO"/>
    <s v="9AV"/>
    <s v="HK1739"/>
    <x v="0"/>
    <x v="0"/>
    <n v="103"/>
    <n v="1755"/>
    <n v="34"/>
    <n v="34"/>
    <m/>
    <n v="2040"/>
    <n v="34"/>
  </r>
  <r>
    <d v="2024-05-01T00:00:00"/>
    <x v="4"/>
    <s v="0DU"/>
    <x v="14"/>
    <s v="VILLAVICENCIO"/>
    <s v="9AV"/>
    <s v="HK2319"/>
    <x v="0"/>
    <x v="0"/>
    <n v="83"/>
    <n v="1050"/>
    <n v="2750"/>
    <n v="27"/>
    <n v="50"/>
    <n v="1670"/>
    <n v="27.833333333333332"/>
  </r>
  <r>
    <d v="2024-05-01T00:00:00"/>
    <x v="4"/>
    <s v="0DX"/>
    <x v="15"/>
    <s v="NUNCHIA"/>
    <s v="NUT"/>
    <s v="HK1380"/>
    <x v="2"/>
    <x v="0"/>
    <n v="160"/>
    <n v="2400"/>
    <n v="60"/>
    <n v="60"/>
    <m/>
    <n v="3600"/>
    <n v="60"/>
  </r>
  <r>
    <d v="2024-05-01T00:00:00"/>
    <x v="4"/>
    <s v="0DX"/>
    <x v="15"/>
    <s v="NUNCHIA"/>
    <s v="NUT"/>
    <s v="HK1784"/>
    <x v="2"/>
    <x v="0"/>
    <n v="106"/>
    <n v="1600"/>
    <n v="40"/>
    <n v="40"/>
    <m/>
    <n v="2400"/>
    <n v="40"/>
  </r>
  <r>
    <d v="2024-05-01T00:00:00"/>
    <x v="4"/>
    <s v="0DX"/>
    <x v="15"/>
    <s v="NUNCHIA"/>
    <s v="NUT"/>
    <s v="HK531"/>
    <x v="2"/>
    <x v="0"/>
    <n v="85"/>
    <n v="1280"/>
    <n v="32"/>
    <n v="32"/>
    <m/>
    <n v="1920"/>
    <n v="32"/>
  </r>
  <r>
    <d v="2024-05-01T00:00:00"/>
    <x v="4"/>
    <s v="0DX"/>
    <x v="15"/>
    <s v="VILLANUEVA - CASANARE"/>
    <s v="9AO"/>
    <s v="HK1136"/>
    <x v="2"/>
    <x v="0"/>
    <n v="73"/>
    <n v="1092"/>
    <n v="2370"/>
    <n v="23"/>
    <n v="70"/>
    <n v="1450"/>
    <n v="24.166666666666668"/>
  </r>
  <r>
    <d v="2024-05-01T00:00:00"/>
    <x v="4"/>
    <s v="0DX"/>
    <x v="15"/>
    <s v="VILLANUEVA - CASANARE"/>
    <s v="9AO"/>
    <s v="HK1159"/>
    <x v="2"/>
    <x v="0"/>
    <n v="104"/>
    <n v="1560"/>
    <n v="39"/>
    <n v="39"/>
    <m/>
    <n v="2340"/>
    <n v="39"/>
  </r>
  <r>
    <d v="2024-05-01T00:00:00"/>
    <x v="4"/>
    <s v="0DX"/>
    <x v="15"/>
    <s v="VILLANUEVA - CASANARE"/>
    <s v="9AO"/>
    <s v="HK370"/>
    <x v="2"/>
    <x v="0"/>
    <n v="53"/>
    <n v="800"/>
    <n v="20"/>
    <n v="20"/>
    <m/>
    <n v="1200"/>
    <n v="20"/>
  </r>
  <r>
    <d v="2024-05-01T00:00:00"/>
    <x v="4"/>
    <s v="0DX"/>
    <x v="15"/>
    <s v="VILLANUEVA - CASANARE"/>
    <s v="9AO"/>
    <s v="HK673"/>
    <x v="2"/>
    <x v="0"/>
    <n v="189"/>
    <n v="2840"/>
    <n v="71"/>
    <n v="71"/>
    <m/>
    <n v="4260"/>
    <n v="71"/>
  </r>
  <r>
    <d v="2024-05-01T00:00:00"/>
    <x v="4"/>
    <s v="0DX"/>
    <x v="15"/>
    <s v="VILLANUEVA - CASANARE"/>
    <s v="9AO"/>
    <s v="HK946"/>
    <x v="2"/>
    <x v="0"/>
    <n v="77"/>
    <n v="1160"/>
    <n v="29"/>
    <n v="29"/>
    <m/>
    <n v="1740"/>
    <n v="29"/>
  </r>
  <r>
    <d v="2024-05-01T00:00:00"/>
    <x v="4"/>
    <s v="0DX"/>
    <x v="15"/>
    <s v="YOPAL"/>
    <s v="BUO"/>
    <s v="HK1160"/>
    <x v="2"/>
    <x v="0"/>
    <n v="136"/>
    <n v="2040"/>
    <n v="51"/>
    <n v="51"/>
    <m/>
    <n v="3060"/>
    <n v="51"/>
  </r>
  <r>
    <d v="2024-05-01T00:00:00"/>
    <x v="4"/>
    <s v="0DX"/>
    <x v="15"/>
    <s v="YOPAL"/>
    <s v="BUO"/>
    <s v="HK616"/>
    <x v="2"/>
    <x v="0"/>
    <n v="96"/>
    <n v="1440"/>
    <n v="36"/>
    <n v="36"/>
    <m/>
    <n v="2160"/>
    <n v="36"/>
  </r>
  <r>
    <d v="2024-05-01T00:00:00"/>
    <x v="4"/>
    <s v="0DY"/>
    <x v="16"/>
    <s v="LERIDA"/>
    <s v="9IDY"/>
    <s v="HK1674"/>
    <x v="2"/>
    <x v="0"/>
    <n v="2"/>
    <n v="0"/>
    <n v="3"/>
    <n v="3"/>
    <m/>
    <n v="180"/>
    <n v="3"/>
  </r>
  <r>
    <d v="2024-05-01T00:00:00"/>
    <x v="4"/>
    <s v="0DY"/>
    <x v="16"/>
    <s v="LERIDA"/>
    <s v="9IDY"/>
    <s v="HK389"/>
    <x v="2"/>
    <x v="0"/>
    <n v="53"/>
    <n v="552"/>
    <n v="2210"/>
    <n v="22"/>
    <n v="10"/>
    <n v="1330"/>
    <n v="22.166666666666668"/>
  </r>
  <r>
    <d v="2024-05-01T00:00:00"/>
    <x v="4"/>
    <s v="0EW"/>
    <x v="28"/>
    <s v="ANSERMANUEVO"/>
    <s v="SQGD"/>
    <s v="HK5356"/>
    <x v="8"/>
    <x v="7"/>
    <n v="1"/>
    <n v="14"/>
    <n v="43"/>
    <n v="43"/>
    <m/>
    <n v="2580"/>
    <n v="43"/>
  </r>
  <r>
    <d v="2024-05-01T00:00:00"/>
    <x v="4"/>
    <s v="0EW"/>
    <x v="28"/>
    <s v="ARMENIA"/>
    <s v="SQGD"/>
    <s v="HK5207"/>
    <x v="8"/>
    <x v="5"/>
    <n v="1"/>
    <n v="14"/>
    <n v="11"/>
    <n v="11"/>
    <m/>
    <n v="660"/>
    <n v="11"/>
  </r>
  <r>
    <d v="2024-05-01T00:00:00"/>
    <x v="4"/>
    <s v="0EW"/>
    <x v="28"/>
    <s v="BALBOA"/>
    <s v="SKDA"/>
    <s v="HK5356"/>
    <x v="8"/>
    <x v="7"/>
    <n v="4"/>
    <n v="71"/>
    <n v="159"/>
    <n v="15"/>
    <n v="9"/>
    <n v="909"/>
    <n v="15.15"/>
  </r>
  <r>
    <d v="2024-05-01T00:00:00"/>
    <x v="4"/>
    <s v="0EW"/>
    <x v="28"/>
    <s v="CAICEDONIA"/>
    <s v="SQGD"/>
    <s v="HK5207"/>
    <x v="8"/>
    <x v="5"/>
    <n v="8"/>
    <n v="123"/>
    <n v="806"/>
    <n v="80"/>
    <n v="6"/>
    <n v="4806"/>
    <n v="80.099999999999994"/>
  </r>
  <r>
    <d v="2024-05-01T00:00:00"/>
    <x v="4"/>
    <s v="0EW"/>
    <x v="28"/>
    <s v="CAICEDONIA"/>
    <s v="SQGD"/>
    <s v="HK5207"/>
    <x v="8"/>
    <x v="6"/>
    <n v="2"/>
    <n v="27"/>
    <n v="207"/>
    <n v="20"/>
    <n v="7"/>
    <n v="1207"/>
    <n v="20.116666666666667"/>
  </r>
  <r>
    <d v="2024-05-01T00:00:00"/>
    <x v="4"/>
    <s v="0EW"/>
    <x v="28"/>
    <s v="CAICEDONIA"/>
    <s v="SQGD"/>
    <s v="HK5359"/>
    <x v="8"/>
    <x v="5"/>
    <n v="2"/>
    <n v="35"/>
    <n v="209"/>
    <n v="20"/>
    <n v="9"/>
    <n v="1209"/>
    <n v="20.149999999999999"/>
  </r>
  <r>
    <d v="2024-05-01T00:00:00"/>
    <x v="4"/>
    <s v="0EW"/>
    <x v="28"/>
    <s v="CAICEDONIA"/>
    <s v="SQGD"/>
    <s v="HK5359"/>
    <x v="8"/>
    <x v="6"/>
    <n v="3"/>
    <n v="50"/>
    <n v="31"/>
    <n v="31"/>
    <m/>
    <n v="1860"/>
    <n v="31"/>
  </r>
  <r>
    <d v="2024-05-01T00:00:00"/>
    <x v="4"/>
    <s v="0EW"/>
    <x v="28"/>
    <s v="CARTAGO"/>
    <s v="SQGD"/>
    <s v="HK5207"/>
    <x v="8"/>
    <x v="7"/>
    <n v="8"/>
    <n v="202"/>
    <n v="508"/>
    <n v="50"/>
    <n v="8"/>
    <n v="3008"/>
    <n v="50.133333333333333"/>
  </r>
  <r>
    <d v="2024-05-01T00:00:00"/>
    <x v="4"/>
    <s v="0EW"/>
    <x v="28"/>
    <s v="CARTAGO"/>
    <s v="SQGD"/>
    <s v="HK5356"/>
    <x v="8"/>
    <x v="7"/>
    <n v="2"/>
    <n v="59"/>
    <n v="155"/>
    <n v="15"/>
    <n v="5"/>
    <n v="905"/>
    <n v="15.083333333333334"/>
  </r>
  <r>
    <d v="2024-05-01T00:00:00"/>
    <x v="4"/>
    <s v="0EW"/>
    <x v="28"/>
    <s v="CARTAGO"/>
    <s v="SQGD"/>
    <s v="HK5359"/>
    <x v="8"/>
    <x v="7"/>
    <n v="8"/>
    <n v="144"/>
    <n v="556"/>
    <n v="55"/>
    <n v="6"/>
    <n v="3306"/>
    <n v="55.1"/>
  </r>
  <r>
    <d v="2024-05-01T00:00:00"/>
    <x v="4"/>
    <s v="0EW"/>
    <x v="28"/>
    <s v="CARTAGO"/>
    <s v="SQGD"/>
    <s v="HK5359"/>
    <x v="8"/>
    <x v="6"/>
    <n v="2"/>
    <n v="30"/>
    <n v="56"/>
    <n v="56"/>
    <m/>
    <n v="3360"/>
    <n v="56"/>
  </r>
  <r>
    <d v="2024-05-01T00:00:00"/>
    <x v="4"/>
    <s v="0EW"/>
    <x v="28"/>
    <s v="LA TEBAIDA"/>
    <s v="SQGD"/>
    <s v="HK5207"/>
    <x v="8"/>
    <x v="5"/>
    <n v="4"/>
    <n v="55"/>
    <n v="355"/>
    <n v="35"/>
    <n v="5"/>
    <n v="2105"/>
    <n v="35.083333333333336"/>
  </r>
  <r>
    <d v="2024-05-01T00:00:00"/>
    <x v="4"/>
    <s v="0EW"/>
    <x v="28"/>
    <s v="LA UNION"/>
    <s v="SQGD"/>
    <s v="HK5207"/>
    <x v="8"/>
    <x v="7"/>
    <n v="1"/>
    <n v="47"/>
    <n v="58"/>
    <n v="58"/>
    <m/>
    <n v="3480"/>
    <n v="58"/>
  </r>
  <r>
    <d v="2024-05-01T00:00:00"/>
    <x v="4"/>
    <s v="0EW"/>
    <x v="28"/>
    <s v="LA UNION"/>
    <s v="SQGD"/>
    <s v="HK5356"/>
    <x v="8"/>
    <x v="7"/>
    <n v="4"/>
    <n v="74"/>
    <n v="217"/>
    <n v="21"/>
    <n v="7"/>
    <n v="1267"/>
    <n v="21.116666666666667"/>
  </r>
  <r>
    <d v="2024-05-01T00:00:00"/>
    <x v="4"/>
    <s v="0EW"/>
    <x v="28"/>
    <s v="LA UNION"/>
    <s v="SQGD"/>
    <s v="HK5359"/>
    <x v="8"/>
    <x v="7"/>
    <n v="1"/>
    <n v="19"/>
    <n v="46"/>
    <n v="46"/>
    <m/>
    <n v="2760"/>
    <n v="46"/>
  </r>
  <r>
    <d v="2024-05-01T00:00:00"/>
    <x v="4"/>
    <s v="0EW"/>
    <x v="28"/>
    <s v="LA VICTORIA"/>
    <s v="SQGD"/>
    <s v="HK5356"/>
    <x v="8"/>
    <x v="7"/>
    <n v="1"/>
    <n v="20"/>
    <n v="46"/>
    <n v="46"/>
    <m/>
    <n v="2760"/>
    <n v="46"/>
  </r>
  <r>
    <d v="2024-05-01T00:00:00"/>
    <x v="4"/>
    <s v="0EW"/>
    <x v="28"/>
    <s v="LA VICTORIA"/>
    <s v="SQGD"/>
    <s v="HK5359"/>
    <x v="8"/>
    <x v="7"/>
    <n v="4"/>
    <n v="70"/>
    <n v="226"/>
    <n v="22"/>
    <n v="6"/>
    <n v="1326"/>
    <n v="22.1"/>
  </r>
  <r>
    <d v="2024-05-01T00:00:00"/>
    <x v="4"/>
    <s v="0EW"/>
    <x v="28"/>
    <s v="LA VIRGINIA"/>
    <s v="SKDA"/>
    <s v="HK5356"/>
    <x v="8"/>
    <x v="7"/>
    <n v="1"/>
    <n v="18"/>
    <n v="12"/>
    <n v="12"/>
    <m/>
    <n v="720"/>
    <n v="12"/>
  </r>
  <r>
    <d v="2024-05-01T00:00:00"/>
    <x v="4"/>
    <s v="0EW"/>
    <x v="28"/>
    <s v="LA VIRGINIA"/>
    <s v="SQGD"/>
    <s v="HK5207"/>
    <x v="8"/>
    <x v="7"/>
    <n v="1"/>
    <n v="31"/>
    <n v="219"/>
    <n v="21"/>
    <n v="9"/>
    <n v="1269"/>
    <n v="21.15"/>
  </r>
  <r>
    <d v="2024-05-01T00:00:00"/>
    <x v="4"/>
    <s v="0EW"/>
    <x v="28"/>
    <s v="LA VIRGINIA"/>
    <s v="SQGD"/>
    <s v="HK5359"/>
    <x v="8"/>
    <x v="5"/>
    <n v="4"/>
    <n v="62"/>
    <n v="387"/>
    <n v="38"/>
    <n v="7"/>
    <n v="2287"/>
    <n v="38.116666666666667"/>
  </r>
  <r>
    <d v="2024-05-01T00:00:00"/>
    <x v="4"/>
    <s v="0EW"/>
    <x v="28"/>
    <s v="OBANDO - VALLE"/>
    <s v="SQGD"/>
    <s v="HK5207"/>
    <x v="8"/>
    <x v="7"/>
    <n v="4"/>
    <n v="134"/>
    <n v="172"/>
    <n v="17"/>
    <n v="2"/>
    <n v="1022"/>
    <n v="17.033333333333335"/>
  </r>
  <r>
    <d v="2024-05-01T00:00:00"/>
    <x v="4"/>
    <s v="0EW"/>
    <x v="28"/>
    <s v="OBANDO - VALLE"/>
    <s v="SQGD"/>
    <s v="HK5207"/>
    <x v="8"/>
    <x v="5"/>
    <n v="6"/>
    <n v="90"/>
    <n v="229"/>
    <n v="22"/>
    <n v="9"/>
    <n v="1329"/>
    <n v="22.15"/>
  </r>
  <r>
    <d v="2024-05-01T00:00:00"/>
    <x v="4"/>
    <s v="0EW"/>
    <x v="28"/>
    <s v="OBANDO - VALLE"/>
    <s v="SQGD"/>
    <s v="HK5356"/>
    <x v="8"/>
    <x v="7"/>
    <n v="18"/>
    <n v="316"/>
    <n v="694"/>
    <n v="69"/>
    <n v="4"/>
    <n v="4144"/>
    <n v="69.066666666666663"/>
  </r>
  <r>
    <d v="2024-05-01T00:00:00"/>
    <x v="4"/>
    <s v="0EW"/>
    <x v="28"/>
    <s v="OBANDO - VALLE"/>
    <s v="SQGD"/>
    <s v="HK5359"/>
    <x v="8"/>
    <x v="7"/>
    <n v="13"/>
    <n v="254"/>
    <n v="531"/>
    <n v="53"/>
    <n v="1"/>
    <n v="3181"/>
    <n v="53.016666666666666"/>
  </r>
  <r>
    <d v="2024-05-01T00:00:00"/>
    <x v="4"/>
    <s v="0EW"/>
    <x v="28"/>
    <s v="PEREIRA"/>
    <s v="SQGD"/>
    <s v="HK5207"/>
    <x v="8"/>
    <x v="5"/>
    <n v="3"/>
    <n v="45"/>
    <n v="318"/>
    <n v="31"/>
    <n v="8"/>
    <n v="1868"/>
    <n v="31.133333333333333"/>
  </r>
  <r>
    <d v="2024-05-01T00:00:00"/>
    <x v="4"/>
    <s v="0EW"/>
    <x v="28"/>
    <s v="PEREIRA"/>
    <s v="SQGD"/>
    <s v="HK5207"/>
    <x v="8"/>
    <x v="6"/>
    <n v="1"/>
    <n v="10"/>
    <n v="5"/>
    <n v="5"/>
    <m/>
    <n v="300"/>
    <n v="5"/>
  </r>
  <r>
    <d v="2024-05-01T00:00:00"/>
    <x v="4"/>
    <s v="0EW"/>
    <x v="28"/>
    <s v="PEREIRA"/>
    <s v="SQGD"/>
    <s v="HK5359"/>
    <x v="8"/>
    <x v="5"/>
    <n v="2"/>
    <n v="24"/>
    <n v="128"/>
    <n v="12"/>
    <n v="8"/>
    <n v="728"/>
    <n v="12.133333333333333"/>
  </r>
  <r>
    <d v="2024-05-01T00:00:00"/>
    <x v="4"/>
    <s v="0EW"/>
    <x v="28"/>
    <s v="QUIMBAYA"/>
    <s v="SQGD"/>
    <s v="HK5207"/>
    <x v="8"/>
    <x v="5"/>
    <n v="3"/>
    <n v="47"/>
    <n v="231"/>
    <n v="23"/>
    <n v="1"/>
    <n v="1381"/>
    <n v="23.016666666666666"/>
  </r>
  <r>
    <d v="2024-05-01T00:00:00"/>
    <x v="4"/>
    <s v="0EW"/>
    <x v="28"/>
    <s v="QUIMBAYA"/>
    <s v="SQGD"/>
    <s v="HK5359"/>
    <x v="8"/>
    <x v="5"/>
    <n v="5"/>
    <n v="70"/>
    <n v="361"/>
    <n v="36"/>
    <n v="1"/>
    <n v="2161"/>
    <n v="36.016666666666666"/>
  </r>
  <r>
    <d v="2024-05-01T00:00:00"/>
    <x v="4"/>
    <s v="0EW"/>
    <x v="28"/>
    <s v="ROLDANILLO"/>
    <s v="SQGD"/>
    <s v="HK5356"/>
    <x v="8"/>
    <x v="7"/>
    <n v="3"/>
    <n v="63"/>
    <n v="231"/>
    <n v="23"/>
    <n v="1"/>
    <n v="1381"/>
    <n v="23.016666666666666"/>
  </r>
  <r>
    <d v="2024-05-01T00:00:00"/>
    <x v="4"/>
    <s v="0EW"/>
    <x v="28"/>
    <s v="TORO"/>
    <s v="SQGD"/>
    <s v="HK5207"/>
    <x v="8"/>
    <x v="7"/>
    <n v="4"/>
    <n v="131"/>
    <n v="228"/>
    <n v="22"/>
    <n v="8"/>
    <n v="1328"/>
    <n v="22.133333333333333"/>
  </r>
  <r>
    <d v="2024-05-01T00:00:00"/>
    <x v="4"/>
    <s v="0EW"/>
    <x v="28"/>
    <s v="TORO"/>
    <s v="SQGD"/>
    <s v="HK5207"/>
    <x v="8"/>
    <x v="5"/>
    <n v="4"/>
    <n v="64"/>
    <n v="214"/>
    <n v="21"/>
    <n v="4"/>
    <n v="1264"/>
    <n v="21.066666666666666"/>
  </r>
  <r>
    <d v="2024-05-01T00:00:00"/>
    <x v="4"/>
    <s v="0EW"/>
    <x v="28"/>
    <s v="TORO"/>
    <s v="SQGD"/>
    <s v="HK5356"/>
    <x v="8"/>
    <x v="7"/>
    <n v="2"/>
    <n v="29"/>
    <n v="57"/>
    <n v="57"/>
    <m/>
    <n v="3420"/>
    <n v="57"/>
  </r>
  <r>
    <d v="2024-05-01T00:00:00"/>
    <x v="4"/>
    <s v="0EW"/>
    <x v="28"/>
    <s v="TORO"/>
    <s v="SQGD"/>
    <s v="HK5359"/>
    <x v="8"/>
    <x v="7"/>
    <n v="3"/>
    <n v="49"/>
    <n v="137"/>
    <n v="13"/>
    <n v="7"/>
    <n v="787"/>
    <n v="13.116666666666667"/>
  </r>
  <r>
    <d v="2024-05-01T00:00:00"/>
    <x v="4"/>
    <s v="0EW"/>
    <x v="28"/>
    <s v="VITERBO"/>
    <s v="SKDA"/>
    <s v="HK5356"/>
    <x v="8"/>
    <x v="7"/>
    <n v="4"/>
    <n v="83"/>
    <n v="283"/>
    <n v="28"/>
    <n v="3"/>
    <n v="1683"/>
    <n v="28.05"/>
  </r>
  <r>
    <d v="2024-05-01T00:00:00"/>
    <x v="4"/>
    <s v="0EW"/>
    <x v="28"/>
    <s v="VITERBO"/>
    <s v="SQGD"/>
    <s v="HK5356"/>
    <x v="8"/>
    <x v="7"/>
    <n v="1"/>
    <n v="31"/>
    <n v="121"/>
    <n v="12"/>
    <n v="1"/>
    <n v="721"/>
    <n v="12.016666666666667"/>
  </r>
  <r>
    <d v="2024-05-01T00:00:00"/>
    <x v="4"/>
    <s v="0EW"/>
    <x v="28"/>
    <s v="ZARZAL"/>
    <s v="SQGD"/>
    <s v="HK5207"/>
    <x v="8"/>
    <x v="7"/>
    <n v="4"/>
    <n v="74"/>
    <n v="305"/>
    <n v="30"/>
    <n v="5"/>
    <n v="1805"/>
    <n v="30.083333333333332"/>
  </r>
  <r>
    <d v="2024-05-01T00:00:00"/>
    <x v="4"/>
    <s v="0EW"/>
    <x v="28"/>
    <s v="ZARZAL"/>
    <s v="SQGD"/>
    <s v="HK5356"/>
    <x v="8"/>
    <x v="7"/>
    <n v="11"/>
    <n v="213"/>
    <n v="1091"/>
    <n v="10"/>
    <n v="91"/>
    <n v="691"/>
    <n v="11.516666666666667"/>
  </r>
  <r>
    <d v="2024-05-01T00:00:00"/>
    <x v="4"/>
    <s v="0EW"/>
    <x v="28"/>
    <s v="ZARZAL"/>
    <s v="SQGD"/>
    <s v="HK5359"/>
    <x v="8"/>
    <x v="7"/>
    <n v="7"/>
    <n v="142"/>
    <n v="584"/>
    <n v="58"/>
    <n v="4"/>
    <n v="3484"/>
    <n v="58.06666666666667"/>
  </r>
  <r>
    <d v="2024-05-01T00:00:00"/>
    <x v="4"/>
    <s v="0EX"/>
    <x v="20"/>
    <s v="RIOFRIO"/>
    <s v="LACARMELITA"/>
    <s v="HK5416"/>
    <x v="6"/>
    <x v="7"/>
    <n v="10"/>
    <n v="171"/>
    <n v="730"/>
    <n v="73"/>
    <n v="0"/>
    <n v="4380"/>
    <n v="73"/>
  </r>
  <r>
    <d v="2024-05-01T00:00:00"/>
    <x v="4"/>
    <s v="0EX"/>
    <x v="20"/>
    <s v="ZARZAL"/>
    <s v="RIOPAILAOPA"/>
    <s v="HK5416"/>
    <x v="6"/>
    <x v="7"/>
    <n v="92"/>
    <n v="1639"/>
    <n v="5242"/>
    <n v="52"/>
    <n v="42"/>
    <n v="3162"/>
    <n v="52.7"/>
  </r>
  <r>
    <d v="2024-05-01T00:00:00"/>
    <x v="4"/>
    <s v="ODV"/>
    <x v="21"/>
    <s v="FUENTE DE ORO"/>
    <s v="MAJAGUAL"/>
    <s v="HK1738"/>
    <x v="0"/>
    <x v="0"/>
    <n v="135"/>
    <n v="1781"/>
    <n v="39"/>
    <n v="39"/>
    <m/>
    <n v="2340"/>
    <n v="39"/>
  </r>
  <r>
    <d v="2024-05-01T00:00:00"/>
    <x v="4"/>
    <s v="ODV"/>
    <x v="21"/>
    <s v="FUENTE DE ORO"/>
    <s v="MAJAGUAL"/>
    <s v="HK1738"/>
    <x v="0"/>
    <x v="10"/>
    <n v="1"/>
    <n v="15"/>
    <n v="17"/>
    <n v="17"/>
    <m/>
    <n v="1020"/>
    <n v="17"/>
  </r>
  <r>
    <d v="2024-05-01T00:00:00"/>
    <x v="4"/>
    <s v="ODV"/>
    <x v="21"/>
    <s v="FUENTE DE ORO"/>
    <s v="MAJAGUAL"/>
    <s v="HK1738"/>
    <x v="0"/>
    <x v="5"/>
    <n v="51"/>
    <n v="737"/>
    <n v="20"/>
    <n v="20"/>
    <m/>
    <n v="1200"/>
    <n v="20"/>
  </r>
  <r>
    <d v="2024-05-01T00:00:00"/>
    <x v="4"/>
    <s v="ODV"/>
    <x v="21"/>
    <s v="FUENTE DE ORO"/>
    <s v="MAJAGUAL"/>
    <s v="HK1738"/>
    <x v="0"/>
    <x v="2"/>
    <n v="31"/>
    <n v="374"/>
    <n v="11"/>
    <n v="11"/>
    <m/>
    <n v="660"/>
    <n v="11"/>
  </r>
  <r>
    <d v="2024-05-01T00:00:00"/>
    <x v="4"/>
    <s v="ODV"/>
    <x v="21"/>
    <s v="FUENTE DE ORO"/>
    <s v="MAJAGUAL"/>
    <s v="HK1738"/>
    <x v="11"/>
    <x v="4"/>
    <n v="10"/>
    <n v="135"/>
    <n v="4"/>
    <n v="4"/>
    <m/>
    <n v="240"/>
    <n v="4"/>
  </r>
  <r>
    <d v="2024-05-01T00:00:00"/>
    <x v="4"/>
    <s v="OEY"/>
    <x v="22"/>
    <s v="GUACARI"/>
    <s v="SQIH"/>
    <s v="HK5371"/>
    <x v="4"/>
    <x v="7"/>
    <n v="53"/>
    <n v="574"/>
    <n v="368"/>
    <n v="36"/>
    <n v="8"/>
    <n v="2168"/>
    <n v="36.133333333333333"/>
  </r>
  <r>
    <d v="2024-05-01T00:00:00"/>
    <x v="4"/>
    <s v="OEY"/>
    <x v="22"/>
    <s v="PALMIRA"/>
    <s v="SQIM"/>
    <s v="HK5371"/>
    <x v="4"/>
    <x v="7"/>
    <n v="38"/>
    <n v="470"/>
    <n v="26"/>
    <n v="26"/>
    <m/>
    <n v="1560"/>
    <n v="26"/>
  </r>
  <r>
    <d v="2024-05-01T00:00:00"/>
    <x v="4"/>
    <s v="OEY"/>
    <x v="22"/>
    <s v="PRADERA"/>
    <s v="SQCA"/>
    <s v="HK5372"/>
    <x v="6"/>
    <x v="7"/>
    <n v="149"/>
    <n v="1713"/>
    <n v="788"/>
    <n v="78"/>
    <n v="8"/>
    <n v="4688"/>
    <n v="78.13333333333334"/>
  </r>
  <r>
    <d v="2024-06-01T00:00:00"/>
    <x v="5"/>
    <s v="0BE"/>
    <x v="29"/>
    <s v="SABANA DE TORRES"/>
    <s v="SBT"/>
    <s v="HK1468"/>
    <x v="0"/>
    <x v="3"/>
    <n v="120"/>
    <n v="1321.64"/>
    <n v="376"/>
    <n v="37"/>
    <n v="6"/>
    <n v="2226"/>
    <n v="37.1"/>
  </r>
  <r>
    <d v="2024-06-01T00:00:00"/>
    <x v="5"/>
    <s v="0BE"/>
    <x v="29"/>
    <s v="SAN LUIS DE PALENQUE"/>
    <s v="ELE"/>
    <s v="HK1671"/>
    <x v="2"/>
    <x v="0"/>
    <n v="137"/>
    <n v="2.74"/>
    <n v="38"/>
    <n v="38"/>
    <m/>
    <n v="2280"/>
    <n v="38"/>
  </r>
  <r>
    <d v="2024-06-01T00:00:00"/>
    <x v="5"/>
    <s v="0BE"/>
    <x v="29"/>
    <s v="SAN LUIS DE PALENQUE"/>
    <s v="ELE"/>
    <s v="HK2066"/>
    <x v="0"/>
    <x v="0"/>
    <n v="180"/>
    <n v="3.6"/>
    <n v="65"/>
    <n v="65"/>
    <m/>
    <n v="3900"/>
    <n v="65"/>
  </r>
  <r>
    <d v="2024-06-01T00:00:00"/>
    <x v="5"/>
    <s v="0BE"/>
    <x v="29"/>
    <s v="SAN LUIS DE PALENQUE"/>
    <s v="ELE"/>
    <s v="HK638"/>
    <x v="2"/>
    <x v="0"/>
    <n v="166"/>
    <n v="3.32"/>
    <n v="50"/>
    <n v="50"/>
    <m/>
    <n v="3000"/>
    <n v="50"/>
  </r>
  <r>
    <d v="2024-06-01T00:00:00"/>
    <x v="5"/>
    <s v="0BE"/>
    <x v="29"/>
    <s v="ZONA BANANERA"/>
    <s v="9IS"/>
    <s v="HK4457"/>
    <x v="9"/>
    <x v="1"/>
    <n v="79"/>
    <n v="3545.51"/>
    <n v="614"/>
    <n v="61"/>
    <n v="4"/>
    <n v="3664"/>
    <n v="61.06666666666667"/>
  </r>
  <r>
    <d v="2024-06-01T00:00:00"/>
    <x v="5"/>
    <s v="0BE"/>
    <x v="29"/>
    <s v="ZONA BANANERA"/>
    <s v="9IS"/>
    <s v="HK5172"/>
    <x v="9"/>
    <x v="1"/>
    <n v="116"/>
    <n v="5013.32"/>
    <n v="622"/>
    <n v="62"/>
    <n v="2"/>
    <n v="3722"/>
    <n v="62.033333333333331"/>
  </r>
  <r>
    <d v="2024-06-01T00:00:00"/>
    <x v="5"/>
    <s v="0BE"/>
    <x v="29"/>
    <s v="ZONA BANANERA"/>
    <s v="9IS"/>
    <s v="HK5253"/>
    <x v="10"/>
    <x v="1"/>
    <n v="95"/>
    <n v="4892.5600000000004"/>
    <n v="555"/>
    <n v="55"/>
    <n v="5"/>
    <n v="3305"/>
    <n v="55.083333333333336"/>
  </r>
  <r>
    <d v="2024-06-01T00:00:00"/>
    <x v="5"/>
    <s v="0BH"/>
    <x v="0"/>
    <s v="AGUAZUL"/>
    <s v="9CZ"/>
    <s v="HK2108"/>
    <x v="0"/>
    <x v="0"/>
    <n v="1"/>
    <n v="350"/>
    <n v="5"/>
    <n v="5"/>
    <m/>
    <n v="300"/>
    <n v="5"/>
  </r>
  <r>
    <d v="2024-06-01T00:00:00"/>
    <x v="5"/>
    <s v="0BH"/>
    <x v="0"/>
    <s v="MANI"/>
    <s v="CPNA"/>
    <s v="HK2108"/>
    <x v="0"/>
    <x v="0"/>
    <n v="2"/>
    <n v="450"/>
    <n v="630"/>
    <n v="63"/>
    <n v="0"/>
    <n v="3780"/>
    <n v="63"/>
  </r>
  <r>
    <d v="2024-06-01T00:00:00"/>
    <x v="5"/>
    <s v="0BH"/>
    <x v="0"/>
    <s v="MANI"/>
    <s v="LOM"/>
    <s v="HK1731"/>
    <x v="0"/>
    <x v="0"/>
    <n v="1"/>
    <n v="231"/>
    <n v="330"/>
    <n v="33"/>
    <n v="0"/>
    <n v="1980"/>
    <n v="33"/>
  </r>
  <r>
    <d v="2024-06-01T00:00:00"/>
    <x v="5"/>
    <s v="0BH"/>
    <x v="0"/>
    <s v="MANI"/>
    <s v="LOM"/>
    <s v="HK2108"/>
    <x v="0"/>
    <x v="0"/>
    <n v="5"/>
    <n v="1000"/>
    <n v="1430"/>
    <n v="14"/>
    <n v="30"/>
    <n v="870"/>
    <n v="14.5"/>
  </r>
  <r>
    <d v="2024-06-01T00:00:00"/>
    <x v="5"/>
    <s v="0BH"/>
    <x v="0"/>
    <s v="MANI"/>
    <s v="LOM"/>
    <s v="HK2321"/>
    <x v="0"/>
    <x v="0"/>
    <n v="1"/>
    <n v="301"/>
    <n v="430"/>
    <n v="43"/>
    <n v="0"/>
    <n v="2580"/>
    <n v="43"/>
  </r>
  <r>
    <d v="2024-06-01T00:00:00"/>
    <x v="5"/>
    <s v="0BH"/>
    <x v="0"/>
    <s v="MANI"/>
    <s v="SQML"/>
    <s v="HK2108"/>
    <x v="0"/>
    <x v="0"/>
    <n v="4"/>
    <n v="980"/>
    <n v="14"/>
    <n v="14"/>
    <m/>
    <n v="840"/>
    <n v="14"/>
  </r>
  <r>
    <d v="2024-06-01T00:00:00"/>
    <x v="5"/>
    <s v="0BH"/>
    <x v="0"/>
    <s v="MONTERREY"/>
    <s v="9MC"/>
    <s v="HK2171"/>
    <x v="0"/>
    <x v="0"/>
    <n v="15"/>
    <n v="3031"/>
    <n v="2152"/>
    <n v="21"/>
    <n v="52"/>
    <n v="1312"/>
    <n v="21.866666666666667"/>
  </r>
  <r>
    <d v="2024-06-01T00:00:00"/>
    <x v="5"/>
    <s v="0BH"/>
    <x v="0"/>
    <s v="NUNCHIA"/>
    <s v="9AU"/>
    <s v="HK1731"/>
    <x v="0"/>
    <x v="0"/>
    <n v="1"/>
    <n v="210"/>
    <n v="3"/>
    <n v="3"/>
    <m/>
    <n v="180"/>
    <n v="3"/>
  </r>
  <r>
    <d v="2024-06-01T00:00:00"/>
    <x v="5"/>
    <s v="0BH"/>
    <x v="0"/>
    <s v="NUNCHIA"/>
    <s v="9AU"/>
    <s v="HK2321"/>
    <x v="0"/>
    <x v="0"/>
    <n v="3"/>
    <n v="910"/>
    <n v="13"/>
    <n v="13"/>
    <m/>
    <n v="780"/>
    <n v="13"/>
  </r>
  <r>
    <d v="2024-06-01T00:00:00"/>
    <x v="5"/>
    <s v="0BH"/>
    <x v="0"/>
    <s v="NUNCHIA"/>
    <s v="NIA"/>
    <s v="HK1731"/>
    <x v="0"/>
    <x v="0"/>
    <n v="14"/>
    <n v="3731"/>
    <n v="2063"/>
    <n v="20"/>
    <n v="63"/>
    <n v="1263"/>
    <n v="21.05"/>
  </r>
  <r>
    <d v="2024-06-01T00:00:00"/>
    <x v="5"/>
    <s v="0BH"/>
    <x v="0"/>
    <s v="NUNCHIA"/>
    <s v="NIA"/>
    <s v="HK2321"/>
    <x v="0"/>
    <x v="0"/>
    <n v="2"/>
    <n v="630"/>
    <n v="9"/>
    <n v="9"/>
    <m/>
    <n v="540"/>
    <n v="9"/>
  </r>
  <r>
    <d v="2024-06-01T00:00:00"/>
    <x v="5"/>
    <s v="0BH"/>
    <x v="0"/>
    <s v="NUNCHIA"/>
    <s v="SKIN"/>
    <s v="HK1731"/>
    <x v="0"/>
    <x v="0"/>
    <n v="2"/>
    <n v="420"/>
    <n v="6"/>
    <n v="6"/>
    <m/>
    <n v="360"/>
    <n v="6"/>
  </r>
  <r>
    <d v="2024-06-01T00:00:00"/>
    <x v="5"/>
    <s v="0BH"/>
    <x v="0"/>
    <s v="NUNCHIA"/>
    <s v="SKIN"/>
    <s v="HK2321"/>
    <x v="0"/>
    <x v="0"/>
    <n v="8"/>
    <n v="2401"/>
    <n v="2245"/>
    <n v="22"/>
    <n v="45"/>
    <n v="1365"/>
    <n v="22.75"/>
  </r>
  <r>
    <d v="2024-06-01T00:00:00"/>
    <x v="5"/>
    <s v="0BM"/>
    <x v="1"/>
    <s v="EL PASO"/>
    <s v="MATADEINDIO"/>
    <s v="HK1750"/>
    <x v="0"/>
    <x v="1"/>
    <n v="24"/>
    <n v="600"/>
    <n v="636"/>
    <n v="63"/>
    <n v="6"/>
    <n v="3786"/>
    <n v="63.1"/>
  </r>
  <r>
    <d v="2024-06-01T00:00:00"/>
    <x v="5"/>
    <s v="0BM"/>
    <x v="1"/>
    <s v="RIOHACHA"/>
    <s v="ASASANMARTIN"/>
    <s v="HK1741"/>
    <x v="0"/>
    <x v="1"/>
    <n v="71"/>
    <n v="1873"/>
    <n v="2854"/>
    <n v="28"/>
    <n v="54"/>
    <n v="1734"/>
    <n v="28.9"/>
  </r>
  <r>
    <d v="2024-06-01T00:00:00"/>
    <x v="5"/>
    <s v="0BM"/>
    <x v="1"/>
    <s v="RIOHACHA"/>
    <s v="ASASANMARTIN"/>
    <s v="HK2004"/>
    <x v="0"/>
    <x v="1"/>
    <n v="20"/>
    <n v="544"/>
    <n v="730"/>
    <n v="73"/>
    <n v="0"/>
    <n v="4380"/>
    <n v="73"/>
  </r>
  <r>
    <d v="2024-06-01T00:00:00"/>
    <x v="5"/>
    <s v="0BM"/>
    <x v="1"/>
    <s v="SANTA MARTA"/>
    <s v="LADIVA"/>
    <s v="HK2004"/>
    <x v="0"/>
    <x v="1"/>
    <n v="64"/>
    <n v="1718"/>
    <n v="2330"/>
    <n v="23"/>
    <n v="30"/>
    <n v="1410"/>
    <n v="23.5"/>
  </r>
  <r>
    <d v="2024-06-01T00:00:00"/>
    <x v="5"/>
    <s v="0BM"/>
    <x v="1"/>
    <s v="ZONA BANANERA"/>
    <s v="LAAMALIA"/>
    <s v="HK1750"/>
    <x v="0"/>
    <x v="1"/>
    <n v="108"/>
    <n v="3135"/>
    <n v="3724"/>
    <n v="37"/>
    <n v="24"/>
    <n v="2244"/>
    <n v="37.4"/>
  </r>
  <r>
    <d v="2024-06-01T00:00:00"/>
    <x v="5"/>
    <s v="0BM"/>
    <x v="1"/>
    <s v="ZONA BANANERA"/>
    <s v="LAAMALIA"/>
    <s v="HK2095"/>
    <x v="0"/>
    <x v="1"/>
    <n v="116"/>
    <n v="3425"/>
    <n v="4412"/>
    <n v="44"/>
    <n v="12"/>
    <n v="2652"/>
    <n v="44.2"/>
  </r>
  <r>
    <d v="2024-06-01T00:00:00"/>
    <x v="5"/>
    <s v="0BN"/>
    <x v="23"/>
    <s v="VILLANUEVA - CASANARE"/>
    <s v="VNU"/>
    <s v="HK1648"/>
    <x v="0"/>
    <x v="0"/>
    <n v="1000"/>
    <n v="4900"/>
    <n v="70"/>
    <n v="70"/>
    <m/>
    <n v="4200"/>
    <n v="70"/>
  </r>
  <r>
    <d v="2024-06-01T00:00:00"/>
    <x v="5"/>
    <s v="0BN"/>
    <x v="23"/>
    <s v="VILLANUEVA - CASANARE"/>
    <s v="VNU"/>
    <s v="HK1762"/>
    <x v="0"/>
    <x v="0"/>
    <n v="800"/>
    <n v="3210"/>
    <n v="46"/>
    <n v="46"/>
    <m/>
    <n v="2760"/>
    <n v="46"/>
  </r>
  <r>
    <d v="2024-06-01T00:00:00"/>
    <x v="5"/>
    <s v="0BN"/>
    <x v="23"/>
    <s v="VILLANUEVA - CASANARE"/>
    <s v="VNU"/>
    <s v="HK1994"/>
    <x v="0"/>
    <x v="0"/>
    <n v="980"/>
    <n v="3990"/>
    <n v="57"/>
    <n v="57"/>
    <m/>
    <n v="3420"/>
    <n v="57"/>
  </r>
  <r>
    <d v="2024-06-01T00:00:00"/>
    <x v="5"/>
    <s v="0BP"/>
    <x v="24"/>
    <s v="AGUAZUL"/>
    <s v="AGJ"/>
    <s v="HK1049"/>
    <x v="2"/>
    <x v="0"/>
    <n v="12"/>
    <n v="150"/>
    <n v="4"/>
    <n v="4"/>
    <m/>
    <n v="240"/>
    <n v="4"/>
  </r>
  <r>
    <d v="2024-06-01T00:00:00"/>
    <x v="5"/>
    <s v="0BP"/>
    <x v="24"/>
    <s v="AGUAZUL"/>
    <s v="AGJ"/>
    <s v="HK1983"/>
    <x v="0"/>
    <x v="0"/>
    <n v="77"/>
    <n v="963"/>
    <n v="257"/>
    <n v="25"/>
    <n v="7"/>
    <n v="1507"/>
    <n v="25.116666666666667"/>
  </r>
  <r>
    <d v="2024-06-01T00:00:00"/>
    <x v="5"/>
    <s v="0BP"/>
    <x v="24"/>
    <s v="AGUAZUL"/>
    <s v="AGJ"/>
    <s v="HK4733"/>
    <x v="2"/>
    <x v="0"/>
    <n v="75"/>
    <n v="938"/>
    <n v="251"/>
    <n v="25"/>
    <n v="1"/>
    <n v="1501"/>
    <n v="25.016666666666666"/>
  </r>
  <r>
    <d v="2024-06-01T00:00:00"/>
    <x v="5"/>
    <s v="0BP"/>
    <x v="24"/>
    <s v="AGUAZUL"/>
    <s v="TRM"/>
    <s v="HK1983"/>
    <x v="0"/>
    <x v="0"/>
    <n v="98"/>
    <n v="1225"/>
    <n v="327"/>
    <n v="32"/>
    <n v="7"/>
    <n v="1927"/>
    <n v="32.116666666666667"/>
  </r>
  <r>
    <d v="2024-06-01T00:00:00"/>
    <x v="5"/>
    <s v="0BP"/>
    <x v="24"/>
    <s v="AGUAZUL"/>
    <s v="TRM"/>
    <s v="HK4733"/>
    <x v="2"/>
    <x v="0"/>
    <n v="57"/>
    <n v="713"/>
    <n v="19"/>
    <n v="19"/>
    <m/>
    <n v="1140"/>
    <n v="19"/>
  </r>
  <r>
    <d v="2024-06-01T00:00:00"/>
    <x v="5"/>
    <s v="0BP"/>
    <x v="24"/>
    <s v="TRINIDAD"/>
    <s v="9MS"/>
    <s v="HK1049"/>
    <x v="2"/>
    <x v="0"/>
    <n v="87"/>
    <n v="1088"/>
    <n v="291"/>
    <n v="29"/>
    <n v="1"/>
    <n v="1741"/>
    <n v="29.016666666666666"/>
  </r>
  <r>
    <d v="2024-06-01T00:00:00"/>
    <x v="5"/>
    <s v="0BP"/>
    <x v="24"/>
    <s v="TRINIDAD"/>
    <s v="9MS"/>
    <s v="HK4733"/>
    <x v="2"/>
    <x v="0"/>
    <n v="5"/>
    <n v="63"/>
    <n v="17"/>
    <n v="17"/>
    <m/>
    <n v="1020"/>
    <n v="17"/>
  </r>
  <r>
    <d v="2024-06-01T00:00:00"/>
    <x v="5"/>
    <s v="0BP"/>
    <x v="24"/>
    <s v="TRINIDAD"/>
    <s v="NUE"/>
    <s v="HK1049"/>
    <x v="2"/>
    <x v="0"/>
    <n v="81"/>
    <n v="1013"/>
    <n v="27"/>
    <n v="27"/>
    <m/>
    <n v="1620"/>
    <n v="27"/>
  </r>
  <r>
    <d v="2024-06-01T00:00:00"/>
    <x v="5"/>
    <s v="0BP"/>
    <x v="24"/>
    <s v="TRINIDAD"/>
    <s v="NUE"/>
    <s v="HK4733"/>
    <x v="2"/>
    <x v="0"/>
    <n v="13"/>
    <n v="163"/>
    <n v="42"/>
    <n v="42"/>
    <m/>
    <n v="2520"/>
    <n v="42"/>
  </r>
  <r>
    <d v="2024-06-01T00:00:00"/>
    <x v="5"/>
    <s v="0BR"/>
    <x v="2"/>
    <s v="APARTADO"/>
    <s v="LOSPLANES"/>
    <s v="HK2892"/>
    <x v="1"/>
    <x v="1"/>
    <n v="88"/>
    <n v="6565.3"/>
    <n v="444"/>
    <n v="44"/>
    <n v="4"/>
    <n v="2644"/>
    <n v="44.06666666666667"/>
  </r>
  <r>
    <d v="2024-06-01T00:00:00"/>
    <x v="5"/>
    <s v="0BR"/>
    <x v="2"/>
    <s v="APARTADO"/>
    <s v="LOSPLANES"/>
    <s v="HK4416"/>
    <x v="1"/>
    <x v="1"/>
    <n v="77"/>
    <n v="5706.4"/>
    <n v="373"/>
    <n v="37"/>
    <n v="3"/>
    <n v="2223"/>
    <n v="37.049999999999997"/>
  </r>
  <r>
    <d v="2024-06-01T00:00:00"/>
    <x v="5"/>
    <s v="0BR"/>
    <x v="2"/>
    <s v="APARTADO"/>
    <s v="LOSPLANES"/>
    <s v="HK4542"/>
    <x v="1"/>
    <x v="1"/>
    <n v="70"/>
    <n v="5119.2"/>
    <n v="38"/>
    <n v="38"/>
    <m/>
    <n v="2280"/>
    <n v="38"/>
  </r>
  <r>
    <d v="2024-06-01T00:00:00"/>
    <x v="5"/>
    <s v="0BR"/>
    <x v="2"/>
    <s v="APARTADO"/>
    <s v="LOSPLANES"/>
    <s v="HK4644"/>
    <x v="1"/>
    <x v="1"/>
    <n v="63"/>
    <n v="4485.7"/>
    <n v="301"/>
    <n v="30"/>
    <n v="1"/>
    <n v="1801"/>
    <n v="30.016666666666666"/>
  </r>
  <r>
    <d v="2024-06-01T00:00:00"/>
    <x v="5"/>
    <s v="0BR"/>
    <x v="2"/>
    <s v="APARTADO"/>
    <s v="LOSPLANES"/>
    <s v="HK4644"/>
    <x v="1"/>
    <x v="2"/>
    <n v="9"/>
    <n v="800"/>
    <n v="103"/>
    <n v="10"/>
    <n v="3"/>
    <n v="603"/>
    <n v="10.050000000000001"/>
  </r>
  <r>
    <d v="2024-06-01T00:00:00"/>
    <x v="5"/>
    <s v="0BR"/>
    <x v="2"/>
    <s v="APARTADO"/>
    <s v="LOSPLANES"/>
    <s v="HK4704"/>
    <x v="1"/>
    <x v="1"/>
    <n v="86"/>
    <n v="6178.1"/>
    <n v="428"/>
    <n v="42"/>
    <n v="8"/>
    <n v="2528"/>
    <n v="42.133333333333333"/>
  </r>
  <r>
    <d v="2024-06-01T00:00:00"/>
    <x v="5"/>
    <s v="0BR"/>
    <x v="2"/>
    <s v="APARTADO"/>
    <s v="LOSPLANES"/>
    <s v="HK4939"/>
    <x v="1"/>
    <x v="1"/>
    <n v="100"/>
    <n v="7235.1"/>
    <n v="469"/>
    <n v="46"/>
    <n v="9"/>
    <n v="2769"/>
    <n v="46.15"/>
  </r>
  <r>
    <d v="2024-06-01T00:00:00"/>
    <x v="5"/>
    <s v="0BR"/>
    <x v="2"/>
    <s v="APARTADO"/>
    <s v="LOSPLANES"/>
    <s v="HK5113"/>
    <x v="1"/>
    <x v="1"/>
    <n v="84"/>
    <n v="6286.1"/>
    <n v="411"/>
    <n v="41"/>
    <n v="1"/>
    <n v="2461"/>
    <n v="41.016666666666666"/>
  </r>
  <r>
    <d v="2024-06-01T00:00:00"/>
    <x v="5"/>
    <s v="0BR"/>
    <x v="2"/>
    <s v="APARTADO"/>
    <s v="LOSPLANES"/>
    <s v="HK5167"/>
    <x v="1"/>
    <x v="1"/>
    <n v="70"/>
    <n v="5068.6000000000004"/>
    <n v="347"/>
    <n v="34"/>
    <n v="7"/>
    <n v="2047"/>
    <n v="34.116666666666667"/>
  </r>
  <r>
    <d v="2024-06-01T00:00:00"/>
    <x v="5"/>
    <s v="0BR"/>
    <x v="2"/>
    <s v="APARTADO"/>
    <s v="LOSPLANES"/>
    <s v="HK5300"/>
    <x v="1"/>
    <x v="1"/>
    <n v="85"/>
    <n v="6231.1"/>
    <n v="411"/>
    <n v="41"/>
    <n v="1"/>
    <n v="2461"/>
    <n v="41.016666666666666"/>
  </r>
  <r>
    <d v="2024-06-01T00:00:00"/>
    <x v="5"/>
    <s v="0BR"/>
    <x v="2"/>
    <s v="APARTADO"/>
    <s v="LOSPLANES"/>
    <s v="HK5428"/>
    <x v="1"/>
    <x v="1"/>
    <n v="76"/>
    <n v="5431.8"/>
    <n v="376"/>
    <n v="37"/>
    <n v="6"/>
    <n v="2226"/>
    <n v="37.1"/>
  </r>
  <r>
    <d v="2024-06-01T00:00:00"/>
    <x v="5"/>
    <s v="0BR"/>
    <x v="2"/>
    <s v="CIENAGA"/>
    <s v="LACEIBA"/>
    <s v="HK1476"/>
    <x v="0"/>
    <x v="1"/>
    <n v="17"/>
    <n v="331.3"/>
    <n v="109"/>
    <n v="10"/>
    <n v="9"/>
    <n v="609"/>
    <n v="10.15"/>
  </r>
  <r>
    <d v="2024-06-01T00:00:00"/>
    <x v="5"/>
    <s v="0BR"/>
    <x v="2"/>
    <s v="CIENAGA"/>
    <s v="LACEIBA"/>
    <s v="HK1767"/>
    <x v="0"/>
    <x v="1"/>
    <n v="79"/>
    <n v="2085"/>
    <n v="536"/>
    <n v="53"/>
    <n v="6"/>
    <n v="3186"/>
    <n v="53.1"/>
  </r>
  <r>
    <d v="2024-06-01T00:00:00"/>
    <x v="5"/>
    <s v="0BR"/>
    <x v="2"/>
    <s v="CIENAGA"/>
    <s v="LACEIBA"/>
    <s v="HK3631"/>
    <x v="0"/>
    <x v="1"/>
    <n v="73"/>
    <n v="1888"/>
    <n v="476"/>
    <n v="47"/>
    <n v="6"/>
    <n v="2826"/>
    <n v="47.1"/>
  </r>
  <r>
    <d v="2024-06-01T00:00:00"/>
    <x v="5"/>
    <s v="0BR"/>
    <x v="2"/>
    <s v="CIENAGA"/>
    <s v="LACEIBA"/>
    <s v="HK660"/>
    <x v="0"/>
    <x v="1"/>
    <n v="26"/>
    <n v="645.9"/>
    <n v="195"/>
    <n v="19"/>
    <n v="5"/>
    <n v="1145"/>
    <n v="19.083333333333332"/>
  </r>
  <r>
    <d v="2024-06-01T00:00:00"/>
    <x v="5"/>
    <s v="0BR"/>
    <x v="2"/>
    <s v="CIENAGA"/>
    <s v="LACHECA"/>
    <s v="HK1476"/>
    <x v="0"/>
    <x v="1"/>
    <n v="75"/>
    <n v="1824.4"/>
    <n v="317"/>
    <n v="31"/>
    <n v="7"/>
    <n v="1867"/>
    <n v="31.116666666666667"/>
  </r>
  <r>
    <d v="2024-06-01T00:00:00"/>
    <x v="5"/>
    <s v="0BR"/>
    <x v="2"/>
    <s v="CIENAGA"/>
    <s v="LACHECA"/>
    <s v="HK1767"/>
    <x v="0"/>
    <x v="1"/>
    <n v="12"/>
    <n v="302.8"/>
    <n v="58"/>
    <n v="58"/>
    <m/>
    <n v="3480"/>
    <n v="58"/>
  </r>
  <r>
    <d v="2024-06-01T00:00:00"/>
    <x v="5"/>
    <s v="0BR"/>
    <x v="2"/>
    <s v="CIENAGA"/>
    <s v="LACHECA"/>
    <s v="HK3631"/>
    <x v="0"/>
    <x v="1"/>
    <n v="12"/>
    <n v="337.3"/>
    <n v="46"/>
    <n v="46"/>
    <m/>
    <n v="2760"/>
    <n v="46"/>
  </r>
  <r>
    <d v="2024-06-01T00:00:00"/>
    <x v="5"/>
    <s v="0BR"/>
    <x v="2"/>
    <s v="CIENAGA"/>
    <s v="LACHECA"/>
    <s v="HK660"/>
    <x v="0"/>
    <x v="1"/>
    <n v="82"/>
    <n v="2115.4"/>
    <n v="385"/>
    <n v="38"/>
    <n v="5"/>
    <n v="2285"/>
    <n v="38.083333333333336"/>
  </r>
  <r>
    <d v="2024-06-01T00:00:00"/>
    <x v="5"/>
    <s v="0BR"/>
    <x v="2"/>
    <s v="TURBO"/>
    <s v="INDIRA"/>
    <s v="HK2892"/>
    <x v="1"/>
    <x v="1"/>
    <n v="11"/>
    <n v="880"/>
    <n v="53"/>
    <n v="53"/>
    <m/>
    <n v="3180"/>
    <n v="53"/>
  </r>
  <r>
    <d v="2024-06-01T00:00:00"/>
    <x v="5"/>
    <s v="0BR"/>
    <x v="2"/>
    <s v="TURBO"/>
    <s v="INDIRA"/>
    <s v="HK4416"/>
    <x v="1"/>
    <x v="1"/>
    <n v="25"/>
    <n v="1931.6"/>
    <n v="117"/>
    <n v="11"/>
    <n v="7"/>
    <n v="667"/>
    <n v="11.116666666666667"/>
  </r>
  <r>
    <d v="2024-06-01T00:00:00"/>
    <x v="5"/>
    <s v="0BR"/>
    <x v="2"/>
    <s v="TURBO"/>
    <s v="INDIRA"/>
    <s v="HK4542"/>
    <x v="1"/>
    <x v="1"/>
    <n v="31"/>
    <n v="2440"/>
    <n v="156"/>
    <n v="15"/>
    <n v="6"/>
    <n v="906"/>
    <n v="15.1"/>
  </r>
  <r>
    <d v="2024-06-01T00:00:00"/>
    <x v="5"/>
    <s v="0BR"/>
    <x v="2"/>
    <s v="TURBO"/>
    <s v="INDIRA"/>
    <s v="HK4644"/>
    <x v="1"/>
    <x v="1"/>
    <n v="19"/>
    <n v="1460.1"/>
    <n v="96"/>
    <n v="96"/>
    <m/>
    <n v="5760"/>
    <n v="96"/>
  </r>
  <r>
    <d v="2024-06-01T00:00:00"/>
    <x v="5"/>
    <s v="0BR"/>
    <x v="2"/>
    <s v="TURBO"/>
    <s v="INDIRA"/>
    <s v="HK4644"/>
    <x v="1"/>
    <x v="2"/>
    <n v="3"/>
    <n v="272"/>
    <n v="35"/>
    <n v="35"/>
    <m/>
    <n v="2100"/>
    <n v="35"/>
  </r>
  <r>
    <d v="2024-06-01T00:00:00"/>
    <x v="5"/>
    <s v="0BR"/>
    <x v="2"/>
    <s v="TURBO"/>
    <s v="INDIRA"/>
    <s v="HK4704"/>
    <x v="1"/>
    <x v="1"/>
    <n v="19"/>
    <n v="1471.6"/>
    <n v="87"/>
    <n v="87"/>
    <m/>
    <n v="5220"/>
    <n v="87"/>
  </r>
  <r>
    <d v="2024-06-01T00:00:00"/>
    <x v="5"/>
    <s v="0BR"/>
    <x v="2"/>
    <s v="TURBO"/>
    <s v="INDIRA"/>
    <s v="HK4939"/>
    <x v="1"/>
    <x v="1"/>
    <n v="6"/>
    <n v="410"/>
    <n v="24"/>
    <n v="24"/>
    <m/>
    <n v="1440"/>
    <n v="24"/>
  </r>
  <r>
    <d v="2024-06-01T00:00:00"/>
    <x v="5"/>
    <s v="0BR"/>
    <x v="2"/>
    <s v="TURBO"/>
    <s v="INDIRA"/>
    <s v="HK5113"/>
    <x v="1"/>
    <x v="1"/>
    <n v="22"/>
    <n v="1580"/>
    <n v="101"/>
    <n v="10"/>
    <n v="1"/>
    <n v="601"/>
    <n v="10.016666666666667"/>
  </r>
  <r>
    <d v="2024-06-01T00:00:00"/>
    <x v="5"/>
    <s v="0BR"/>
    <x v="2"/>
    <s v="TURBO"/>
    <s v="INDIRA"/>
    <s v="HK5167"/>
    <x v="1"/>
    <x v="1"/>
    <n v="32"/>
    <n v="2441.6"/>
    <n v="144"/>
    <n v="14"/>
    <n v="4"/>
    <n v="844"/>
    <n v="14.066666666666666"/>
  </r>
  <r>
    <d v="2024-06-01T00:00:00"/>
    <x v="5"/>
    <s v="0BR"/>
    <x v="2"/>
    <s v="TURBO"/>
    <s v="INDIRA"/>
    <s v="HK5300"/>
    <x v="1"/>
    <x v="1"/>
    <n v="22"/>
    <n v="1748.3"/>
    <n v="105"/>
    <n v="10"/>
    <n v="5"/>
    <n v="605"/>
    <n v="10.083333333333334"/>
  </r>
  <r>
    <d v="2024-06-01T00:00:00"/>
    <x v="5"/>
    <s v="0BR"/>
    <x v="2"/>
    <s v="TURBO"/>
    <s v="INDIRA"/>
    <s v="HK5428"/>
    <x v="1"/>
    <x v="1"/>
    <n v="27"/>
    <n v="2038.4"/>
    <n v="122"/>
    <n v="12"/>
    <n v="2"/>
    <n v="722"/>
    <n v="12.033333333333333"/>
  </r>
  <r>
    <d v="2024-06-01T00:00:00"/>
    <x v="5"/>
    <s v="0BS"/>
    <x v="3"/>
    <s v="AGUACHICA"/>
    <s v="AGY"/>
    <s v="HK1198"/>
    <x v="0"/>
    <x v="3"/>
    <n v="69"/>
    <n v="1142"/>
    <n v="1530"/>
    <n v="15"/>
    <n v="30"/>
    <n v="930"/>
    <n v="15.5"/>
  </r>
  <r>
    <d v="2024-06-01T00:00:00"/>
    <x v="5"/>
    <s v="0BT"/>
    <x v="4"/>
    <s v="CAREPA"/>
    <s v="LOSCEDROS"/>
    <s v="HK5224"/>
    <x v="1"/>
    <x v="1"/>
    <n v="103"/>
    <n v="5766"/>
    <n v="4742"/>
    <n v="47"/>
    <n v="42"/>
    <n v="2862"/>
    <n v="47.7"/>
  </r>
  <r>
    <d v="2024-06-01T00:00:00"/>
    <x v="5"/>
    <s v="0BT"/>
    <x v="4"/>
    <s v="CAREPA"/>
    <s v="LOSCEDROS"/>
    <s v="HK5249"/>
    <x v="1"/>
    <x v="1"/>
    <n v="94"/>
    <n v="5173"/>
    <n v="3542"/>
    <n v="35"/>
    <n v="42"/>
    <n v="2142"/>
    <n v="35.700000000000003"/>
  </r>
  <r>
    <d v="2024-06-01T00:00:00"/>
    <x v="5"/>
    <s v="0BT"/>
    <x v="4"/>
    <s v="CAREPA"/>
    <s v="LOSCEDROS"/>
    <s v="HK5269"/>
    <x v="1"/>
    <x v="1"/>
    <n v="105"/>
    <n v="5928"/>
    <n v="50"/>
    <n v="50"/>
    <m/>
    <n v="3000"/>
    <n v="50"/>
  </r>
  <r>
    <d v="2024-06-01T00:00:00"/>
    <x v="5"/>
    <s v="0BT"/>
    <x v="4"/>
    <s v="CAREPA"/>
    <s v="LOSCEDROS"/>
    <s v="HK5270"/>
    <x v="1"/>
    <x v="1"/>
    <n v="117"/>
    <n v="6328"/>
    <n v="4936"/>
    <n v="49"/>
    <n v="36"/>
    <n v="2976"/>
    <n v="49.6"/>
  </r>
  <r>
    <d v="2024-06-01T00:00:00"/>
    <x v="5"/>
    <s v="0BT"/>
    <x v="4"/>
    <s v="CAREPA"/>
    <s v="LOSCEDROS"/>
    <s v="HK5311"/>
    <x v="1"/>
    <x v="1"/>
    <n v="6"/>
    <n v="412"/>
    <n v="230"/>
    <n v="23"/>
    <n v="0"/>
    <n v="1380"/>
    <n v="23"/>
  </r>
  <r>
    <d v="2024-06-01T00:00:00"/>
    <x v="5"/>
    <s v="0BT"/>
    <x v="4"/>
    <s v="CAREPA"/>
    <s v="LOSCEDROS"/>
    <s v="HK5332"/>
    <x v="1"/>
    <x v="1"/>
    <n v="117"/>
    <n v="6718"/>
    <n v="5042"/>
    <n v="50"/>
    <n v="42"/>
    <n v="3042"/>
    <n v="50.7"/>
  </r>
  <r>
    <d v="2024-06-01T00:00:00"/>
    <x v="5"/>
    <s v="0CC"/>
    <x v="5"/>
    <s v="FUENTE DE ORO"/>
    <s v="FUT"/>
    <s v="HK1723"/>
    <x v="0"/>
    <x v="0"/>
    <n v="61"/>
    <n v="848"/>
    <n v="12"/>
    <n v="12"/>
    <m/>
    <n v="720"/>
    <n v="12"/>
  </r>
  <r>
    <d v="2024-06-01T00:00:00"/>
    <x v="5"/>
    <s v="0CC"/>
    <x v="5"/>
    <s v="FUENTE DE ORO"/>
    <s v="FUT"/>
    <s v="HK1723"/>
    <x v="0"/>
    <x v="5"/>
    <n v="1"/>
    <n v="10"/>
    <n v="12"/>
    <n v="12"/>
    <m/>
    <n v="720"/>
    <n v="12"/>
  </r>
  <r>
    <d v="2024-06-01T00:00:00"/>
    <x v="5"/>
    <s v="0CC"/>
    <x v="5"/>
    <s v="FUENTE DE ORO"/>
    <s v="FUT"/>
    <s v="HK1723"/>
    <x v="0"/>
    <x v="2"/>
    <n v="49"/>
    <n v="520"/>
    <n v="12"/>
    <n v="12"/>
    <m/>
    <n v="720"/>
    <n v="12"/>
  </r>
  <r>
    <d v="2024-06-01T00:00:00"/>
    <x v="5"/>
    <s v="0CC"/>
    <x v="5"/>
    <s v="FUENTE DE ORO"/>
    <s v="FUT"/>
    <s v="HK1723"/>
    <x v="0"/>
    <x v="4"/>
    <n v="19"/>
    <n v="211"/>
    <n v="12"/>
    <n v="12"/>
    <m/>
    <n v="720"/>
    <n v="12"/>
  </r>
  <r>
    <d v="2024-06-01T00:00:00"/>
    <x v="5"/>
    <s v="0CK"/>
    <x v="6"/>
    <s v="PUERTO LOPEZ"/>
    <s v="PLD"/>
    <s v="HK1364"/>
    <x v="0"/>
    <x v="0"/>
    <n v="15"/>
    <n v="2115"/>
    <n v="7030"/>
    <n v="70"/>
    <n v="30"/>
    <n v="4230"/>
    <n v="70.5"/>
  </r>
  <r>
    <d v="2024-06-01T00:00:00"/>
    <x v="5"/>
    <s v="0CK"/>
    <x v="6"/>
    <s v="PUERTO LOPEZ"/>
    <s v="PLD"/>
    <s v="HK1766"/>
    <x v="0"/>
    <x v="0"/>
    <n v="18"/>
    <n v="825"/>
    <n v="2730"/>
    <n v="27"/>
    <n v="30"/>
    <n v="1650"/>
    <n v="27.5"/>
  </r>
  <r>
    <d v="2024-06-01T00:00:00"/>
    <x v="5"/>
    <s v="0CK"/>
    <x v="6"/>
    <s v="PUERTO LOPEZ"/>
    <s v="PLD"/>
    <s v="HK1817"/>
    <x v="0"/>
    <x v="0"/>
    <n v="14"/>
    <n v="1935"/>
    <n v="6430"/>
    <n v="64"/>
    <n v="30"/>
    <n v="3870"/>
    <n v="64.5"/>
  </r>
  <r>
    <d v="2024-06-01T00:00:00"/>
    <x v="5"/>
    <s v="0CK"/>
    <x v="6"/>
    <s v="PUERTO LOPEZ"/>
    <s v="PLD"/>
    <s v="HK2021"/>
    <x v="0"/>
    <x v="0"/>
    <n v="17"/>
    <n v="2115"/>
    <n v="7030"/>
    <n v="70"/>
    <n v="30"/>
    <n v="4230"/>
    <n v="70.5"/>
  </r>
  <r>
    <d v="2024-06-01T00:00:00"/>
    <x v="5"/>
    <s v="0CK"/>
    <x v="6"/>
    <s v="PUERTO LOPEZ"/>
    <s v="PLD"/>
    <s v="HK2037"/>
    <x v="0"/>
    <x v="0"/>
    <n v="15"/>
    <n v="1920"/>
    <n v="64"/>
    <n v="64"/>
    <m/>
    <n v="3840"/>
    <n v="64"/>
  </r>
  <r>
    <d v="2024-06-01T00:00:00"/>
    <x v="5"/>
    <s v="0CR"/>
    <x v="25"/>
    <s v="CIENAGA"/>
    <s v="LALUCHA"/>
    <s v="HK4014"/>
    <x v="7"/>
    <x v="1"/>
    <n v="54"/>
    <n v="3279"/>
    <n v="49"/>
    <n v="49"/>
    <m/>
    <n v="2940"/>
    <n v="49"/>
  </r>
  <r>
    <d v="2024-06-01T00:00:00"/>
    <x v="5"/>
    <s v="0CR"/>
    <x v="25"/>
    <s v="CIENAGA"/>
    <s v="LALUCHA"/>
    <s v="HK4436"/>
    <x v="7"/>
    <x v="1"/>
    <n v="30"/>
    <n v="1996"/>
    <n v="2524"/>
    <n v="25"/>
    <n v="24"/>
    <n v="1524"/>
    <n v="25.4"/>
  </r>
  <r>
    <d v="2024-06-01T00:00:00"/>
    <x v="5"/>
    <s v="0CR"/>
    <x v="25"/>
    <s v="CIENAGA"/>
    <s v="LALUCHA"/>
    <s v="HK5085"/>
    <x v="7"/>
    <x v="1"/>
    <n v="50"/>
    <n v="2633"/>
    <n v="4410"/>
    <n v="44"/>
    <n v="10"/>
    <n v="2650"/>
    <n v="44.166666666666664"/>
  </r>
  <r>
    <d v="2024-06-01T00:00:00"/>
    <x v="5"/>
    <s v="0CR"/>
    <x v="25"/>
    <s v="CIENAGA"/>
    <s v="LALUCHA"/>
    <s v="HK5177"/>
    <x v="7"/>
    <x v="1"/>
    <n v="44"/>
    <n v="3229"/>
    <n v="3824"/>
    <n v="38"/>
    <n v="24"/>
    <n v="2304"/>
    <n v="38.4"/>
  </r>
  <r>
    <d v="2024-06-01T00:00:00"/>
    <x v="5"/>
    <s v="0CT"/>
    <x v="8"/>
    <s v="CARTAGO"/>
    <s v="CGW"/>
    <s v="HK1099"/>
    <x v="2"/>
    <x v="7"/>
    <n v="46"/>
    <n v="180"/>
    <n v="2717"/>
    <n v="27"/>
    <n v="17"/>
    <n v="1637"/>
    <n v="27.283333333333335"/>
  </r>
  <r>
    <d v="2024-06-01T00:00:00"/>
    <x v="5"/>
    <s v="0CT"/>
    <x v="8"/>
    <s v="CARTAGO"/>
    <s v="CGW"/>
    <s v="HK1099"/>
    <x v="2"/>
    <x v="5"/>
    <n v="10"/>
    <n v="228"/>
    <n v="5"/>
    <n v="5"/>
    <m/>
    <n v="300"/>
    <n v="5"/>
  </r>
  <r>
    <d v="2024-06-01T00:00:00"/>
    <x v="5"/>
    <s v="0CT"/>
    <x v="8"/>
    <s v="CARTAGO"/>
    <s v="CGW"/>
    <s v="HK1099"/>
    <x v="2"/>
    <x v="6"/>
    <n v="12"/>
    <n v="997.86"/>
    <n v="6"/>
    <n v="6"/>
    <m/>
    <n v="360"/>
    <n v="6"/>
  </r>
  <r>
    <d v="2024-06-01T00:00:00"/>
    <x v="5"/>
    <s v="0DD"/>
    <x v="10"/>
    <s v="ALVARADO"/>
    <s v="AGB"/>
    <s v="HK1785"/>
    <x v="2"/>
    <x v="9"/>
    <n v="8"/>
    <n v="50"/>
    <n v="200"/>
    <n v="20"/>
    <n v="0"/>
    <n v="1200"/>
    <n v="20"/>
  </r>
  <r>
    <d v="2024-06-01T00:00:00"/>
    <x v="5"/>
    <s v="0DD"/>
    <x v="10"/>
    <s v="ALVARADO"/>
    <s v="AGB"/>
    <s v="HK1785"/>
    <x v="2"/>
    <x v="0"/>
    <n v="16"/>
    <n v="100"/>
    <n v="400"/>
    <n v="40"/>
    <n v="0"/>
    <n v="2400"/>
    <n v="40"/>
  </r>
  <r>
    <d v="2024-06-01T00:00:00"/>
    <x v="5"/>
    <s v="0DD"/>
    <x v="10"/>
    <s v="ALVARADO"/>
    <s v="AGB"/>
    <s v="HK732"/>
    <x v="2"/>
    <x v="9"/>
    <n v="12"/>
    <n v="75"/>
    <n v="300"/>
    <n v="30"/>
    <n v="0"/>
    <n v="1800"/>
    <n v="30"/>
  </r>
  <r>
    <d v="2024-06-01T00:00:00"/>
    <x v="5"/>
    <s v="0DD"/>
    <x v="10"/>
    <s v="ALVARADO"/>
    <s v="AGB"/>
    <s v="HK732"/>
    <x v="2"/>
    <x v="0"/>
    <n v="12"/>
    <n v="75"/>
    <n v="300"/>
    <n v="30"/>
    <n v="0"/>
    <n v="1800"/>
    <n v="30"/>
  </r>
  <r>
    <d v="2024-06-01T00:00:00"/>
    <x v="5"/>
    <s v="0DD"/>
    <x v="10"/>
    <s v="ALVARADO"/>
    <s v="CAT"/>
    <s v="HK1785"/>
    <x v="2"/>
    <x v="0"/>
    <n v="2"/>
    <n v="13"/>
    <n v="30"/>
    <n v="30"/>
    <m/>
    <n v="1800"/>
    <n v="30"/>
  </r>
  <r>
    <d v="2024-06-01T00:00:00"/>
    <x v="5"/>
    <s v="0DD"/>
    <x v="10"/>
    <s v="ALVARADO"/>
    <s v="CAT"/>
    <s v="HK732"/>
    <x v="2"/>
    <x v="0"/>
    <n v="6"/>
    <n v="38"/>
    <n v="130"/>
    <n v="13"/>
    <n v="0"/>
    <n v="780"/>
    <n v="13"/>
  </r>
  <r>
    <d v="2024-06-01T00:00:00"/>
    <x v="5"/>
    <s v="0DD"/>
    <x v="10"/>
    <s v="AMBALEMA"/>
    <s v="CRT"/>
    <s v="HK732"/>
    <x v="2"/>
    <x v="0"/>
    <n v="4"/>
    <n v="25"/>
    <n v="100"/>
    <n v="10"/>
    <n v="0"/>
    <n v="600"/>
    <n v="10"/>
  </r>
  <r>
    <d v="2024-06-01T00:00:00"/>
    <x v="5"/>
    <s v="0DD"/>
    <x v="10"/>
    <s v="CAMPOALEGRE"/>
    <s v="CUM"/>
    <s v="HK1290"/>
    <x v="2"/>
    <x v="0"/>
    <n v="14"/>
    <n v="88"/>
    <n v="330"/>
    <n v="33"/>
    <n v="0"/>
    <n v="1980"/>
    <n v="33"/>
  </r>
  <r>
    <d v="2024-06-01T00:00:00"/>
    <x v="5"/>
    <s v="0DD"/>
    <x v="10"/>
    <s v="CAMPOALEGRE"/>
    <s v="ELH"/>
    <s v="HK1290"/>
    <x v="2"/>
    <x v="0"/>
    <n v="24"/>
    <n v="150"/>
    <n v="600"/>
    <n v="60"/>
    <n v="0"/>
    <n v="3600"/>
    <n v="60"/>
  </r>
  <r>
    <d v="2024-06-01T00:00:00"/>
    <x v="5"/>
    <s v="0DD"/>
    <x v="10"/>
    <s v="EL ESPINAL"/>
    <s v="ABT"/>
    <s v="HK1785"/>
    <x v="2"/>
    <x v="0"/>
    <n v="16"/>
    <n v="100"/>
    <n v="400"/>
    <n v="40"/>
    <n v="0"/>
    <n v="2400"/>
    <n v="40"/>
  </r>
  <r>
    <d v="2024-06-01T00:00:00"/>
    <x v="5"/>
    <s v="0DD"/>
    <x v="10"/>
    <s v="EL ESPINAL"/>
    <s v="ABT"/>
    <s v="HK732"/>
    <x v="2"/>
    <x v="0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9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0"/>
    <n v="56"/>
    <n v="350"/>
    <n v="1400"/>
    <n v="14"/>
    <n v="0"/>
    <n v="840"/>
    <n v="14"/>
  </r>
  <r>
    <d v="2024-06-01T00:00:00"/>
    <x v="5"/>
    <s v="0DD"/>
    <x v="10"/>
    <s v="EL ESPINAL"/>
    <s v="AGB"/>
    <s v="HK1060"/>
    <x v="2"/>
    <x v="5"/>
    <n v="12"/>
    <n v="75"/>
    <n v="300"/>
    <n v="30"/>
    <n v="0"/>
    <n v="1800"/>
    <n v="30"/>
  </r>
  <r>
    <d v="2024-06-01T00:00:00"/>
    <x v="5"/>
    <s v="0DD"/>
    <x v="10"/>
    <s v="EL ESPINAL"/>
    <s v="AGB"/>
    <s v="HK1781"/>
    <x v="2"/>
    <x v="9"/>
    <n v="24"/>
    <n v="150"/>
    <n v="600"/>
    <n v="60"/>
    <n v="0"/>
    <n v="3600"/>
    <n v="60"/>
  </r>
  <r>
    <d v="2024-06-01T00:00:00"/>
    <x v="5"/>
    <s v="0DD"/>
    <x v="10"/>
    <s v="EL ESPINAL"/>
    <s v="AGB"/>
    <s v="HK1781"/>
    <x v="2"/>
    <x v="0"/>
    <n v="36"/>
    <n v="225"/>
    <n v="900"/>
    <n v="90"/>
    <n v="0"/>
    <n v="5400"/>
    <n v="90"/>
  </r>
  <r>
    <d v="2024-06-01T00:00:00"/>
    <x v="5"/>
    <s v="0DD"/>
    <x v="10"/>
    <s v="EL ESPINAL"/>
    <s v="AGB"/>
    <s v="HK1781"/>
    <x v="2"/>
    <x v="13"/>
    <n v="8"/>
    <n v="50"/>
    <n v="200"/>
    <n v="20"/>
    <n v="0"/>
    <n v="1200"/>
    <n v="20"/>
  </r>
  <r>
    <d v="2024-06-01T00:00:00"/>
    <x v="5"/>
    <s v="0DD"/>
    <x v="10"/>
    <s v="EL ESPINAL"/>
    <s v="AGB"/>
    <s v="HK1781"/>
    <x v="2"/>
    <x v="5"/>
    <n v="8"/>
    <n v="50"/>
    <n v="200"/>
    <n v="20"/>
    <n v="0"/>
    <n v="1200"/>
    <n v="20"/>
  </r>
  <r>
    <d v="2024-06-01T00:00:00"/>
    <x v="5"/>
    <s v="0DD"/>
    <x v="10"/>
    <s v="EL ESPINAL"/>
    <s v="AGB"/>
    <s v="HK419"/>
    <x v="2"/>
    <x v="9"/>
    <n v="22"/>
    <n v="138"/>
    <n v="530"/>
    <n v="53"/>
    <n v="0"/>
    <n v="3180"/>
    <n v="53"/>
  </r>
  <r>
    <d v="2024-06-01T00:00:00"/>
    <x v="5"/>
    <s v="0DD"/>
    <x v="10"/>
    <s v="EL ESPINAL"/>
    <s v="AGB"/>
    <s v="HK419"/>
    <x v="2"/>
    <x v="0"/>
    <n v="62"/>
    <n v="388"/>
    <n v="1530"/>
    <n v="15"/>
    <n v="30"/>
    <n v="930"/>
    <n v="15.5"/>
  </r>
  <r>
    <d v="2024-06-01T00:00:00"/>
    <x v="5"/>
    <s v="0DD"/>
    <x v="10"/>
    <s v="EL ESPINAL"/>
    <s v="AGB"/>
    <s v="HK419"/>
    <x v="2"/>
    <x v="5"/>
    <n v="18"/>
    <n v="113"/>
    <n v="430"/>
    <n v="43"/>
    <n v="0"/>
    <n v="2580"/>
    <n v="43"/>
  </r>
  <r>
    <d v="2024-06-01T00:00:00"/>
    <x v="5"/>
    <s v="0DD"/>
    <x v="10"/>
    <s v="EL ESPINAL"/>
    <s v="CHA"/>
    <s v="HK1060"/>
    <x v="2"/>
    <x v="0"/>
    <n v="14"/>
    <n v="88"/>
    <n v="330"/>
    <n v="33"/>
    <n v="0"/>
    <n v="1980"/>
    <n v="33"/>
  </r>
  <r>
    <d v="2024-06-01T00:00:00"/>
    <x v="5"/>
    <s v="0DD"/>
    <x v="10"/>
    <s v="EL ESPINAL"/>
    <s v="CHA"/>
    <s v="HK1781"/>
    <x v="2"/>
    <x v="0"/>
    <n v="6"/>
    <n v="38"/>
    <n v="130"/>
    <n v="13"/>
    <n v="0"/>
    <n v="780"/>
    <n v="13"/>
  </r>
  <r>
    <d v="2024-06-01T00:00:00"/>
    <x v="5"/>
    <s v="0DD"/>
    <x v="10"/>
    <s v="EL ESPINAL"/>
    <s v="CHA"/>
    <s v="HK419"/>
    <x v="2"/>
    <x v="9"/>
    <n v="32"/>
    <n v="200"/>
    <n v="800"/>
    <n v="80"/>
    <n v="0"/>
    <n v="4800"/>
    <n v="80"/>
  </r>
  <r>
    <d v="2024-06-01T00:00:00"/>
    <x v="5"/>
    <s v="0DD"/>
    <x v="10"/>
    <s v="EL ESPINAL"/>
    <s v="CHA"/>
    <s v="HK419"/>
    <x v="2"/>
    <x v="0"/>
    <n v="12"/>
    <n v="75"/>
    <n v="300"/>
    <n v="30"/>
    <n v="0"/>
    <n v="1800"/>
    <n v="30"/>
  </r>
  <r>
    <d v="2024-06-01T00:00:00"/>
    <x v="5"/>
    <s v="0DD"/>
    <x v="10"/>
    <s v="EL ESPINAL"/>
    <s v="CHA"/>
    <s v="HK419"/>
    <x v="2"/>
    <x v="5"/>
    <n v="4"/>
    <n v="25"/>
    <n v="100"/>
    <n v="10"/>
    <n v="0"/>
    <n v="600"/>
    <n v="10"/>
  </r>
  <r>
    <d v="2024-06-01T00:00:00"/>
    <x v="5"/>
    <s v="0DD"/>
    <x v="10"/>
    <s v="GUAMO"/>
    <s v="LAA"/>
    <s v="HK1060"/>
    <x v="2"/>
    <x v="9"/>
    <n v="16"/>
    <n v="100"/>
    <n v="400"/>
    <n v="40"/>
    <n v="0"/>
    <n v="2400"/>
    <n v="40"/>
  </r>
  <r>
    <d v="2024-06-01T00:00:00"/>
    <x v="5"/>
    <s v="0DD"/>
    <x v="10"/>
    <s v="GUAMO"/>
    <s v="LAA"/>
    <s v="HK1060"/>
    <x v="2"/>
    <x v="0"/>
    <n v="84"/>
    <n v="525"/>
    <n v="2100"/>
    <n v="21"/>
    <n v="0"/>
    <n v="1260"/>
    <n v="21"/>
  </r>
  <r>
    <d v="2024-06-01T00:00:00"/>
    <x v="5"/>
    <s v="0DD"/>
    <x v="10"/>
    <s v="GUAMO"/>
    <s v="LAA"/>
    <s v="HK1060"/>
    <x v="2"/>
    <x v="5"/>
    <n v="10"/>
    <n v="63"/>
    <n v="230"/>
    <n v="23"/>
    <n v="0"/>
    <n v="1380"/>
    <n v="23"/>
  </r>
  <r>
    <d v="2024-06-01T00:00:00"/>
    <x v="5"/>
    <s v="0DD"/>
    <x v="10"/>
    <s v="GUAMO"/>
    <s v="LAA"/>
    <s v="HK1781"/>
    <x v="2"/>
    <x v="0"/>
    <n v="80"/>
    <n v="500"/>
    <n v="2000"/>
    <n v="20"/>
    <n v="0"/>
    <n v="1200"/>
    <n v="20"/>
  </r>
  <r>
    <d v="2024-06-01T00:00:00"/>
    <x v="5"/>
    <s v="0DD"/>
    <x v="10"/>
    <s v="GUAMO"/>
    <s v="LAA"/>
    <s v="HK1781"/>
    <x v="2"/>
    <x v="5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9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0"/>
    <n v="32"/>
    <n v="200"/>
    <n v="800"/>
    <n v="80"/>
    <n v="0"/>
    <n v="4800"/>
    <n v="80"/>
  </r>
  <r>
    <d v="2024-06-01T00:00:00"/>
    <x v="5"/>
    <s v="0DD"/>
    <x v="10"/>
    <s v="IBAGUE"/>
    <s v="ECB"/>
    <s v="HK1785"/>
    <x v="2"/>
    <x v="0"/>
    <n v="12"/>
    <n v="75"/>
    <n v="300"/>
    <n v="30"/>
    <n v="0"/>
    <n v="1800"/>
    <n v="30"/>
  </r>
  <r>
    <d v="2024-06-01T00:00:00"/>
    <x v="5"/>
    <s v="0DD"/>
    <x v="10"/>
    <s v="IBAGUE"/>
    <s v="ECB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EET"/>
    <s v="HK1785"/>
    <x v="2"/>
    <x v="0"/>
    <n v="16"/>
    <n v="100"/>
    <n v="400"/>
    <n v="40"/>
    <n v="0"/>
    <n v="2400"/>
    <n v="40"/>
  </r>
  <r>
    <d v="2024-06-01T00:00:00"/>
    <x v="5"/>
    <s v="0DD"/>
    <x v="10"/>
    <s v="IBAGUE"/>
    <s v="EET"/>
    <s v="HK732"/>
    <x v="2"/>
    <x v="0"/>
    <n v="8"/>
    <n v="50"/>
    <n v="200"/>
    <n v="20"/>
    <n v="0"/>
    <n v="1200"/>
    <n v="20"/>
  </r>
  <r>
    <d v="2024-06-01T00:00:00"/>
    <x v="5"/>
    <s v="0DD"/>
    <x v="10"/>
    <s v="IBAGUE"/>
    <s v="EET"/>
    <s v="HK732"/>
    <x v="2"/>
    <x v="5"/>
    <n v="2"/>
    <n v="13"/>
    <n v="30"/>
    <n v="30"/>
    <m/>
    <n v="1800"/>
    <n v="30"/>
  </r>
  <r>
    <d v="2024-06-01T00:00:00"/>
    <x v="5"/>
    <s v="0DD"/>
    <x v="10"/>
    <s v="IBAGUE"/>
    <s v="EPR"/>
    <s v="HK1785"/>
    <x v="2"/>
    <x v="0"/>
    <n v="10"/>
    <n v="63"/>
    <n v="230"/>
    <n v="23"/>
    <n v="0"/>
    <n v="1380"/>
    <n v="23"/>
  </r>
  <r>
    <d v="2024-06-01T00:00:00"/>
    <x v="5"/>
    <s v="0DD"/>
    <x v="10"/>
    <s v="IBAGUE"/>
    <s v="EPR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HOP"/>
    <s v="HK1785"/>
    <x v="2"/>
    <x v="0"/>
    <n v="4"/>
    <n v="25"/>
    <n v="100"/>
    <n v="10"/>
    <n v="0"/>
    <n v="600"/>
    <n v="10"/>
  </r>
  <r>
    <d v="2024-06-01T00:00:00"/>
    <x v="5"/>
    <s v="0DD"/>
    <x v="10"/>
    <s v="IBAGUE"/>
    <s v="PPT"/>
    <s v="HK1785"/>
    <x v="2"/>
    <x v="0"/>
    <n v="14"/>
    <n v="88"/>
    <n v="330"/>
    <n v="33"/>
    <n v="0"/>
    <n v="1980"/>
    <n v="33"/>
  </r>
  <r>
    <d v="2024-06-01T00:00:00"/>
    <x v="5"/>
    <s v="0DD"/>
    <x v="10"/>
    <s v="IBAGUE"/>
    <s v="PPT"/>
    <s v="HK732"/>
    <x v="2"/>
    <x v="0"/>
    <n v="10"/>
    <n v="63"/>
    <n v="230"/>
    <n v="23"/>
    <n v="0"/>
    <n v="1380"/>
    <n v="23"/>
  </r>
  <r>
    <d v="2024-06-01T00:00:00"/>
    <x v="5"/>
    <s v="0DD"/>
    <x v="10"/>
    <s v="IBAGUE"/>
    <s v="RGR"/>
    <s v="HK1785"/>
    <x v="2"/>
    <x v="0"/>
    <n v="64"/>
    <n v="400"/>
    <n v="1600"/>
    <n v="16"/>
    <n v="0"/>
    <n v="960"/>
    <n v="16"/>
  </r>
  <r>
    <d v="2024-06-01T00:00:00"/>
    <x v="5"/>
    <s v="0DD"/>
    <x v="10"/>
    <s v="IBAGUE"/>
    <s v="RGR"/>
    <s v="HK1785"/>
    <x v="2"/>
    <x v="14"/>
    <n v="4"/>
    <n v="25"/>
    <n v="100"/>
    <n v="10"/>
    <n v="0"/>
    <n v="600"/>
    <n v="10"/>
  </r>
  <r>
    <d v="2024-06-01T00:00:00"/>
    <x v="5"/>
    <s v="0DD"/>
    <x v="10"/>
    <s v="IBAGUE"/>
    <s v="RGR"/>
    <s v="HK732"/>
    <x v="2"/>
    <x v="0"/>
    <n v="8"/>
    <n v="50"/>
    <n v="200"/>
    <n v="20"/>
    <n v="0"/>
    <n v="1200"/>
    <n v="20"/>
  </r>
  <r>
    <d v="2024-06-01T00:00:00"/>
    <x v="5"/>
    <s v="0DD"/>
    <x v="10"/>
    <s v="PALERMO"/>
    <s v="GUN"/>
    <s v="HK1290"/>
    <x v="2"/>
    <x v="0"/>
    <n v="6"/>
    <n v="38"/>
    <n v="130"/>
    <n v="13"/>
    <n v="0"/>
    <n v="780"/>
    <n v="13"/>
  </r>
  <r>
    <d v="2024-06-01T00:00:00"/>
    <x v="5"/>
    <s v="0DD"/>
    <x v="10"/>
    <s v="PALERMO"/>
    <s v="JUN"/>
    <s v="HK1290"/>
    <x v="2"/>
    <x v="0"/>
    <n v="8"/>
    <n v="50"/>
    <n v="200"/>
    <n v="20"/>
    <n v="0"/>
    <n v="1200"/>
    <n v="20"/>
  </r>
  <r>
    <d v="2024-06-01T00:00:00"/>
    <x v="5"/>
    <s v="0DD"/>
    <x v="10"/>
    <s v="PIEDRAS"/>
    <s v="PIE"/>
    <s v="HK732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1785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732"/>
    <x v="2"/>
    <x v="0"/>
    <n v="2"/>
    <n v="13"/>
    <n v="30"/>
    <n v="30"/>
    <m/>
    <n v="1800"/>
    <n v="30"/>
  </r>
  <r>
    <d v="2024-06-01T00:00:00"/>
    <x v="5"/>
    <s v="0DD"/>
    <x v="10"/>
    <s v="PIEDRAS"/>
    <s v="SAM"/>
    <s v="HK1785"/>
    <x v="2"/>
    <x v="0"/>
    <n v="10"/>
    <n v="63"/>
    <n v="230"/>
    <n v="23"/>
    <n v="0"/>
    <n v="1380"/>
    <n v="23"/>
  </r>
  <r>
    <d v="2024-06-01T00:00:00"/>
    <x v="5"/>
    <s v="0DD"/>
    <x v="10"/>
    <s v="PIEDRAS"/>
    <s v="SAM"/>
    <s v="HK732"/>
    <x v="2"/>
    <x v="0"/>
    <n v="12"/>
    <n v="75"/>
    <n v="300"/>
    <n v="30"/>
    <n v="0"/>
    <n v="1800"/>
    <n v="30"/>
  </r>
  <r>
    <d v="2024-06-01T00:00:00"/>
    <x v="5"/>
    <s v="0DD"/>
    <x v="10"/>
    <s v="TELLO"/>
    <s v="TLO"/>
    <s v="HK1290"/>
    <x v="2"/>
    <x v="0"/>
    <n v="6"/>
    <n v="38"/>
    <n v="130"/>
    <n v="13"/>
    <n v="0"/>
    <n v="780"/>
    <n v="13"/>
  </r>
  <r>
    <d v="2024-06-01T00:00:00"/>
    <x v="5"/>
    <s v="0DD"/>
    <x v="10"/>
    <s v="VENADILLO"/>
    <s v="BOL"/>
    <s v="HK732"/>
    <x v="2"/>
    <x v="0"/>
    <n v="12"/>
    <n v="75"/>
    <n v="300"/>
    <n v="30"/>
    <n v="0"/>
    <n v="1800"/>
    <n v="30"/>
  </r>
  <r>
    <d v="2024-06-01T00:00:00"/>
    <x v="5"/>
    <s v="0DD"/>
    <x v="10"/>
    <s v="VENADILLO"/>
    <s v="BOL"/>
    <s v="HK732"/>
    <x v="2"/>
    <x v="5"/>
    <n v="4"/>
    <n v="25"/>
    <n v="100"/>
    <n v="10"/>
    <n v="0"/>
    <n v="600"/>
    <n v="10"/>
  </r>
  <r>
    <d v="2024-06-01T00:00:00"/>
    <x v="5"/>
    <s v="0DG"/>
    <x v="30"/>
    <s v="NUNCHIA"/>
    <s v="9AC"/>
    <s v="HK1471"/>
    <x v="0"/>
    <x v="0"/>
    <n v="7"/>
    <n v="1350"/>
    <n v="2230"/>
    <n v="22"/>
    <n v="30"/>
    <n v="1350"/>
    <n v="22.5"/>
  </r>
  <r>
    <d v="2024-06-01T00:00:00"/>
    <x v="5"/>
    <s v="0DG"/>
    <x v="30"/>
    <s v="NUNCHIA"/>
    <s v="9AC"/>
    <s v="HK1727"/>
    <x v="0"/>
    <x v="0"/>
    <n v="7"/>
    <n v="1300"/>
    <n v="2140"/>
    <n v="21"/>
    <n v="40"/>
    <n v="1300"/>
    <n v="21.666666666666668"/>
  </r>
  <r>
    <d v="2024-06-01T00:00:00"/>
    <x v="5"/>
    <s v="0DH"/>
    <x v="26"/>
    <s v="YOPAL"/>
    <s v="ARAGUANEY"/>
    <s v="HK2014"/>
    <x v="0"/>
    <x v="0"/>
    <n v="206"/>
    <n v="3988"/>
    <n v="5141"/>
    <n v="51"/>
    <n v="41"/>
    <n v="3101"/>
    <n v="51.68333333333333"/>
  </r>
  <r>
    <d v="2024-06-01T00:00:00"/>
    <x v="5"/>
    <s v="0DH"/>
    <x v="26"/>
    <s v="YOPAL"/>
    <s v="ARAGUANEY"/>
    <s v="HK2096"/>
    <x v="0"/>
    <x v="0"/>
    <n v="88"/>
    <n v="3895"/>
    <n v="2212"/>
    <n v="22"/>
    <n v="12"/>
    <n v="1332"/>
    <n v="22.2"/>
  </r>
  <r>
    <d v="2024-06-01T00:00:00"/>
    <x v="5"/>
    <s v="0DL"/>
    <x v="11"/>
    <s v="MANI"/>
    <s v="SKDL"/>
    <s v="HK1425"/>
    <x v="0"/>
    <x v="0"/>
    <n v="17"/>
    <n v="4380"/>
    <n v="73"/>
    <n v="73"/>
    <m/>
    <n v="4380"/>
    <n v="73"/>
  </r>
  <r>
    <d v="2024-06-01T00:00:00"/>
    <x v="5"/>
    <s v="0DL"/>
    <x v="11"/>
    <s v="MANI"/>
    <s v="SKDL"/>
    <s v="HK1970"/>
    <x v="0"/>
    <x v="0"/>
    <n v="13"/>
    <n v="2400"/>
    <n v="40"/>
    <n v="40"/>
    <m/>
    <n v="2400"/>
    <n v="40"/>
  </r>
  <r>
    <d v="2024-06-01T00:00:00"/>
    <x v="5"/>
    <s v="0DL"/>
    <x v="11"/>
    <s v="MANI"/>
    <s v="SKDL"/>
    <s v="HK3419"/>
    <x v="3"/>
    <x v="0"/>
    <n v="16"/>
    <n v="2760"/>
    <n v="46"/>
    <n v="46"/>
    <m/>
    <n v="2760"/>
    <n v="46"/>
  </r>
  <r>
    <d v="2024-06-01T00:00:00"/>
    <x v="5"/>
    <s v="0DL"/>
    <x v="11"/>
    <s v="MANI"/>
    <s v="SKDL"/>
    <s v="HK5203"/>
    <x v="7"/>
    <x v="0"/>
    <n v="15"/>
    <n v="2790"/>
    <n v="4630"/>
    <n v="46"/>
    <n v="30"/>
    <n v="2790"/>
    <n v="46.5"/>
  </r>
  <r>
    <d v="2024-06-01T00:00:00"/>
    <x v="5"/>
    <s v="0DL"/>
    <x v="11"/>
    <s v="MANI"/>
    <s v="SKDL"/>
    <s v="HK5403"/>
    <x v="3"/>
    <x v="0"/>
    <n v="10"/>
    <n v="2640"/>
    <n v="44"/>
    <n v="44"/>
    <m/>
    <n v="2640"/>
    <n v="44"/>
  </r>
  <r>
    <d v="2024-06-01T00:00:00"/>
    <x v="5"/>
    <s v="0DL"/>
    <x v="11"/>
    <s v="PUERTO LOPEZ"/>
    <s v="SKDL"/>
    <s v="HK1839"/>
    <x v="0"/>
    <x v="0"/>
    <n v="13"/>
    <n v="2130"/>
    <n v="3530"/>
    <n v="35"/>
    <n v="30"/>
    <n v="2130"/>
    <n v="35.5"/>
  </r>
  <r>
    <d v="2024-06-01T00:00:00"/>
    <x v="5"/>
    <s v="0DL"/>
    <x v="11"/>
    <s v="PUERTO LOPEZ"/>
    <s v="SQNP"/>
    <s v="HK1535"/>
    <x v="0"/>
    <x v="0"/>
    <n v="14"/>
    <n v="3870"/>
    <n v="6430"/>
    <n v="64"/>
    <n v="30"/>
    <n v="3870"/>
    <n v="64.5"/>
  </r>
  <r>
    <d v="2024-06-01T00:00:00"/>
    <x v="5"/>
    <s v="0DL"/>
    <x v="11"/>
    <s v="PUERTO LOPEZ"/>
    <s v="SQNP"/>
    <s v="HK1639"/>
    <x v="0"/>
    <x v="0"/>
    <n v="18"/>
    <n v="4590"/>
    <n v="7630"/>
    <n v="76"/>
    <n v="30"/>
    <n v="4590"/>
    <n v="76.5"/>
  </r>
  <r>
    <d v="2024-06-01T00:00:00"/>
    <x v="5"/>
    <s v="0DP"/>
    <x v="12"/>
    <s v="ARAUCA - MUNICIPIO"/>
    <s v="LOSGAVANES"/>
    <s v="HK2466"/>
    <x v="0"/>
    <x v="0"/>
    <n v="3"/>
    <n v="105"/>
    <n v="145"/>
    <n v="14"/>
    <n v="5"/>
    <n v="845"/>
    <n v="14.083333333333334"/>
  </r>
  <r>
    <d v="2024-06-01T00:00:00"/>
    <x v="5"/>
    <s v="0DR"/>
    <x v="13"/>
    <s v="TRINIDAD"/>
    <s v="MIRAVISTA"/>
    <s v="HK1042"/>
    <x v="2"/>
    <x v="0"/>
    <n v="453"/>
    <n v="6900"/>
    <n v="75"/>
    <n v="75"/>
    <m/>
    <n v="4500"/>
    <n v="75"/>
  </r>
  <r>
    <d v="2024-06-01T00:00:00"/>
    <x v="5"/>
    <s v="0DR"/>
    <x v="13"/>
    <s v="TRINIDAD"/>
    <s v="MIRAVISTA"/>
    <s v="HK1054"/>
    <x v="2"/>
    <x v="0"/>
    <n v="43"/>
    <n v="602"/>
    <n v="11"/>
    <n v="11"/>
    <m/>
    <n v="660"/>
    <n v="11"/>
  </r>
  <r>
    <d v="2024-06-01T00:00:00"/>
    <x v="5"/>
    <s v="0DR"/>
    <x v="13"/>
    <s v="TRINIDAD"/>
    <s v="MIRAVISTA"/>
    <s v="HK1454"/>
    <x v="0"/>
    <x v="0"/>
    <n v="334"/>
    <n v="4668"/>
    <n v="7430"/>
    <n v="74"/>
    <n v="30"/>
    <n v="4470"/>
    <n v="74.5"/>
  </r>
  <r>
    <d v="2024-06-01T00:00:00"/>
    <x v="5"/>
    <s v="0DR"/>
    <x v="13"/>
    <s v="TRINIDAD"/>
    <s v="MIRAVISTA"/>
    <s v="HK1684"/>
    <x v="2"/>
    <x v="0"/>
    <n v="456"/>
    <n v="7100"/>
    <n v="75"/>
    <n v="75"/>
    <m/>
    <n v="4500"/>
    <n v="75"/>
  </r>
  <r>
    <d v="2024-06-01T00:00:00"/>
    <x v="5"/>
    <s v="0DR"/>
    <x v="13"/>
    <s v="TRINIDAD"/>
    <s v="MIRAVISTA"/>
    <s v="HK647"/>
    <x v="0"/>
    <x v="0"/>
    <n v="351"/>
    <n v="4913"/>
    <n v="75"/>
    <n v="75"/>
    <m/>
    <n v="4500"/>
    <n v="75"/>
  </r>
  <r>
    <d v="2024-06-01T00:00:00"/>
    <x v="5"/>
    <s v="0DR"/>
    <x v="13"/>
    <s v="VILLAVICENCIO"/>
    <s v="NUEVACANAIMA"/>
    <s v="HK1054"/>
    <x v="2"/>
    <x v="0"/>
    <n v="292"/>
    <n v="4078"/>
    <n v="61"/>
    <n v="61"/>
    <m/>
    <n v="3660"/>
    <n v="61"/>
  </r>
  <r>
    <d v="2024-06-01T00:00:00"/>
    <x v="5"/>
    <s v="0DS"/>
    <x v="31"/>
    <s v="CABUYARO"/>
    <s v="9EU"/>
    <s v="HK1627"/>
    <x v="0"/>
    <x v="0"/>
    <n v="50"/>
    <n v="2088"/>
    <n v="21"/>
    <n v="21"/>
    <m/>
    <n v="1260"/>
    <n v="21"/>
  </r>
  <r>
    <d v="2024-06-01T00:00:00"/>
    <x v="5"/>
    <s v="0DS"/>
    <x v="31"/>
    <s v="PUERTO LOPEZ"/>
    <s v="9JA"/>
    <s v="HK1627"/>
    <x v="0"/>
    <x v="0"/>
    <n v="112"/>
    <n v="5079"/>
    <n v="47"/>
    <n v="47"/>
    <m/>
    <n v="2820"/>
    <n v="47"/>
  </r>
  <r>
    <d v="2024-06-01T00:00:00"/>
    <x v="5"/>
    <s v="0DT"/>
    <x v="27"/>
    <s v="AGUAZUL"/>
    <s v="SQRJ"/>
    <s v="HK1652"/>
    <x v="0"/>
    <x v="0"/>
    <n v="5"/>
    <n v="160"/>
    <n v="4"/>
    <n v="4"/>
    <m/>
    <n v="240"/>
    <n v="4"/>
  </r>
  <r>
    <d v="2024-06-01T00:00:00"/>
    <x v="5"/>
    <s v="0DT"/>
    <x v="27"/>
    <s v="CUMARAL"/>
    <s v="SKIS"/>
    <s v="HK1619"/>
    <x v="0"/>
    <x v="0"/>
    <n v="1"/>
    <n v="40"/>
    <n v="1"/>
    <n v="1"/>
    <m/>
    <n v="60"/>
    <n v="1"/>
  </r>
  <r>
    <d v="2024-06-01T00:00:00"/>
    <x v="5"/>
    <s v="0DT"/>
    <x v="27"/>
    <s v="NUNCHIA"/>
    <s v="NUA"/>
    <s v="HK1840"/>
    <x v="0"/>
    <x v="0"/>
    <n v="44"/>
    <n v="1320"/>
    <n v="33"/>
    <n v="33"/>
    <m/>
    <n v="1980"/>
    <n v="33"/>
  </r>
  <r>
    <d v="2024-06-01T00:00:00"/>
    <x v="5"/>
    <s v="0DT"/>
    <x v="27"/>
    <s v="PUERTO GAITAN"/>
    <s v="MAHANAIM"/>
    <s v="HK1652"/>
    <x v="0"/>
    <x v="0"/>
    <n v="7"/>
    <n v="200"/>
    <n v="5"/>
    <n v="5"/>
    <m/>
    <n v="300"/>
    <n v="5"/>
  </r>
  <r>
    <d v="2024-06-01T00:00:00"/>
    <x v="5"/>
    <s v="0DT"/>
    <x v="27"/>
    <s v="PUERTO LOPEZ"/>
    <s v="SQNS"/>
    <s v="HK1652"/>
    <x v="0"/>
    <x v="0"/>
    <n v="7"/>
    <n v="200"/>
    <n v="5"/>
    <n v="5"/>
    <m/>
    <n v="300"/>
    <n v="5"/>
  </r>
  <r>
    <d v="2024-06-01T00:00:00"/>
    <x v="5"/>
    <s v="0DU"/>
    <x v="14"/>
    <s v="CUMARIBO"/>
    <s v="7GS"/>
    <s v="HK1971"/>
    <x v="0"/>
    <x v="0"/>
    <n v="140"/>
    <n v="3263"/>
    <n v="49"/>
    <n v="49"/>
    <m/>
    <n v="2940"/>
    <n v="49"/>
  </r>
  <r>
    <d v="2024-06-01T00:00:00"/>
    <x v="5"/>
    <s v="0DU"/>
    <x v="14"/>
    <s v="MANI"/>
    <s v="SAS"/>
    <s v="HK1819"/>
    <x v="0"/>
    <x v="0"/>
    <n v="227"/>
    <n v="5491"/>
    <n v="75"/>
    <n v="75"/>
    <m/>
    <n v="4500"/>
    <n v="75"/>
  </r>
  <r>
    <d v="2024-06-01T00:00:00"/>
    <x v="5"/>
    <s v="0DU"/>
    <x v="14"/>
    <s v="PUERTO GAITAN"/>
    <s v="7FU"/>
    <s v="HK745"/>
    <x v="0"/>
    <x v="0"/>
    <n v="100"/>
    <n v="1385"/>
    <n v="34"/>
    <n v="34"/>
    <m/>
    <n v="2040"/>
    <n v="34"/>
  </r>
  <r>
    <d v="2024-06-01T00:00:00"/>
    <x v="5"/>
    <s v="0DU"/>
    <x v="14"/>
    <s v="VILLAVICENCIO"/>
    <s v="9AV"/>
    <s v="HK1739"/>
    <x v="0"/>
    <x v="0"/>
    <n v="65"/>
    <n v="764"/>
    <n v="2250"/>
    <n v="22"/>
    <n v="50"/>
    <n v="1370"/>
    <n v="22.833333333333332"/>
  </r>
  <r>
    <d v="2024-06-01T00:00:00"/>
    <x v="5"/>
    <s v="0DU"/>
    <x v="14"/>
    <s v="VILLAVICENCIO"/>
    <s v="9AV"/>
    <s v="HK2319"/>
    <x v="0"/>
    <x v="0"/>
    <n v="165"/>
    <n v="2249"/>
    <n v="5450"/>
    <n v="54"/>
    <n v="50"/>
    <n v="3290"/>
    <n v="54.833333333333336"/>
  </r>
  <r>
    <d v="2024-06-01T00:00:00"/>
    <x v="5"/>
    <s v="0DU"/>
    <x v="14"/>
    <s v="VILLAVICENCIO"/>
    <s v="9AV"/>
    <s v="HK806"/>
    <x v="0"/>
    <x v="0"/>
    <n v="49"/>
    <n v="653"/>
    <n v="17"/>
    <n v="17"/>
    <m/>
    <n v="1020"/>
    <n v="17"/>
  </r>
  <r>
    <d v="2024-06-01T00:00:00"/>
    <x v="5"/>
    <s v="0DX"/>
    <x v="15"/>
    <s v="NUNCHIA"/>
    <s v="NUT"/>
    <s v="HK1380"/>
    <x v="2"/>
    <x v="0"/>
    <n v="176"/>
    <n v="2640"/>
    <n v="66"/>
    <n v="66"/>
    <m/>
    <n v="3960"/>
    <n v="66"/>
  </r>
  <r>
    <d v="2024-06-01T00:00:00"/>
    <x v="5"/>
    <s v="0DX"/>
    <x v="15"/>
    <s v="NUNCHIA"/>
    <s v="NUT"/>
    <s v="HK1784"/>
    <x v="2"/>
    <x v="0"/>
    <n v="186"/>
    <n v="2800"/>
    <n v="70"/>
    <n v="70"/>
    <m/>
    <n v="4200"/>
    <n v="70"/>
  </r>
  <r>
    <d v="2024-06-01T00:00:00"/>
    <x v="5"/>
    <s v="0DX"/>
    <x v="15"/>
    <s v="NUNCHIA"/>
    <s v="NUT"/>
    <s v="HK531"/>
    <x v="2"/>
    <x v="0"/>
    <n v="122"/>
    <n v="1840"/>
    <n v="46"/>
    <n v="46"/>
    <m/>
    <n v="2760"/>
    <n v="46"/>
  </r>
  <r>
    <d v="2024-06-01T00:00:00"/>
    <x v="5"/>
    <s v="0DX"/>
    <x v="15"/>
    <s v="VILLANUEVA - CASANARE"/>
    <s v="9AO"/>
    <s v="HK1136"/>
    <x v="2"/>
    <x v="0"/>
    <n v="64"/>
    <n v="960"/>
    <n v="24"/>
    <n v="24"/>
    <m/>
    <n v="1440"/>
    <n v="24"/>
  </r>
  <r>
    <d v="2024-06-01T00:00:00"/>
    <x v="5"/>
    <s v="0DX"/>
    <x v="15"/>
    <s v="VILLANUEVA - CASANARE"/>
    <s v="9AO"/>
    <s v="HK1159"/>
    <x v="2"/>
    <x v="0"/>
    <n v="32"/>
    <n v="480"/>
    <n v="12"/>
    <n v="12"/>
    <m/>
    <n v="720"/>
    <n v="12"/>
  </r>
  <r>
    <d v="2024-06-01T00:00:00"/>
    <x v="5"/>
    <s v="0DX"/>
    <x v="15"/>
    <s v="VILLANUEVA - CASANARE"/>
    <s v="9AO"/>
    <s v="HK370"/>
    <x v="2"/>
    <x v="0"/>
    <n v="104"/>
    <n v="1560"/>
    <n v="39"/>
    <n v="39"/>
    <m/>
    <n v="2340"/>
    <n v="39"/>
  </r>
  <r>
    <d v="2024-06-01T00:00:00"/>
    <x v="5"/>
    <s v="0DX"/>
    <x v="15"/>
    <s v="VILLANUEVA - CASANARE"/>
    <s v="9AO"/>
    <s v="HK673"/>
    <x v="2"/>
    <x v="0"/>
    <n v="154"/>
    <n v="2320"/>
    <n v="58"/>
    <n v="58"/>
    <m/>
    <n v="3480"/>
    <n v="58"/>
  </r>
  <r>
    <d v="2024-06-01T00:00:00"/>
    <x v="5"/>
    <s v="0DX"/>
    <x v="15"/>
    <s v="VILLANUEVA - CASANARE"/>
    <s v="9AO"/>
    <s v="HK946"/>
    <x v="2"/>
    <x v="0"/>
    <n v="90"/>
    <n v="1360"/>
    <n v="34"/>
    <n v="34"/>
    <m/>
    <n v="2040"/>
    <n v="34"/>
  </r>
  <r>
    <d v="2024-06-01T00:00:00"/>
    <x v="5"/>
    <s v="0DX"/>
    <x v="15"/>
    <s v="YOPAL"/>
    <s v="BUO"/>
    <s v="HK1160"/>
    <x v="2"/>
    <x v="0"/>
    <n v="170"/>
    <n v="2560"/>
    <n v="64"/>
    <n v="64"/>
    <m/>
    <n v="3840"/>
    <n v="64"/>
  </r>
  <r>
    <d v="2024-06-01T00:00:00"/>
    <x v="5"/>
    <s v="0DX"/>
    <x v="15"/>
    <s v="YOPAL"/>
    <s v="BUO"/>
    <s v="HK616"/>
    <x v="2"/>
    <x v="0"/>
    <n v="112"/>
    <n v="1680"/>
    <n v="42"/>
    <n v="42"/>
    <m/>
    <n v="2520"/>
    <n v="42"/>
  </r>
  <r>
    <d v="2024-06-01T00:00:00"/>
    <x v="5"/>
    <s v="0DY"/>
    <x v="16"/>
    <s v="LERIDA"/>
    <s v="9IDY"/>
    <s v="HK1674"/>
    <x v="2"/>
    <x v="0"/>
    <n v="25"/>
    <n v="250"/>
    <n v="10"/>
    <n v="10"/>
    <m/>
    <n v="600"/>
    <n v="10"/>
  </r>
  <r>
    <d v="2024-06-01T00:00:00"/>
    <x v="5"/>
    <s v="0DY"/>
    <x v="16"/>
    <s v="LERIDA"/>
    <s v="9IDY"/>
    <s v="HK389"/>
    <x v="2"/>
    <x v="0"/>
    <n v="50"/>
    <n v="500"/>
    <n v="2010"/>
    <n v="20"/>
    <n v="10"/>
    <n v="1210"/>
    <n v="20.166666666666668"/>
  </r>
  <r>
    <d v="2024-06-01T00:00:00"/>
    <x v="5"/>
    <s v="0ER"/>
    <x v="17"/>
    <s v="YOPAL"/>
    <s v="LAREFORMA"/>
    <s v="HK1628"/>
    <x v="0"/>
    <x v="0"/>
    <n v="10"/>
    <n v="2610"/>
    <n v="4330"/>
    <n v="43"/>
    <n v="30"/>
    <n v="2610"/>
    <n v="43.5"/>
  </r>
  <r>
    <d v="2024-06-01T00:00:00"/>
    <x v="5"/>
    <s v="0ER"/>
    <x v="17"/>
    <s v="YOPAL"/>
    <s v="LAREFORMA"/>
    <s v="HK1733"/>
    <x v="0"/>
    <x v="0"/>
    <n v="11"/>
    <n v="2370"/>
    <n v="3939"/>
    <n v="39"/>
    <n v="39"/>
    <n v="2379"/>
    <n v="39.65"/>
  </r>
  <r>
    <d v="2024-06-01T00:00:00"/>
    <x v="5"/>
    <s v="0ER"/>
    <x v="17"/>
    <s v="YOPAL"/>
    <s v="LAREFORMA"/>
    <s v="HK1914"/>
    <x v="0"/>
    <x v="0"/>
    <n v="18"/>
    <n v="3690"/>
    <n v="6130"/>
    <n v="61"/>
    <n v="30"/>
    <n v="3690"/>
    <n v="61.5"/>
  </r>
  <r>
    <d v="2024-06-01T00:00:00"/>
    <x v="5"/>
    <s v="0ER"/>
    <x v="17"/>
    <s v="YOPAL"/>
    <s v="LAREFORMA"/>
    <s v="HK1967"/>
    <x v="0"/>
    <x v="0"/>
    <n v="2"/>
    <n v="330"/>
    <n v="530"/>
    <n v="53"/>
    <n v="0"/>
    <n v="3180"/>
    <n v="53"/>
  </r>
  <r>
    <d v="2024-06-01T00:00:00"/>
    <x v="5"/>
    <s v="0EV"/>
    <x v="19"/>
    <s v="APARTADO"/>
    <s v="7KK"/>
    <s v="HK5380"/>
    <x v="5"/>
    <x v="1"/>
    <n v="31"/>
    <n v="2318"/>
    <n v="127"/>
    <n v="12"/>
    <n v="7"/>
    <n v="727"/>
    <n v="12.116666666666667"/>
  </r>
  <r>
    <d v="2024-06-01T00:00:00"/>
    <x v="5"/>
    <s v="0EV"/>
    <x v="19"/>
    <s v="APARTADO"/>
    <s v="7KK"/>
    <s v="HK5381"/>
    <x v="5"/>
    <x v="1"/>
    <n v="128"/>
    <n v="8766"/>
    <n v="64"/>
    <n v="64"/>
    <m/>
    <n v="3840"/>
    <n v="64"/>
  </r>
  <r>
    <d v="2024-06-01T00:00:00"/>
    <x v="5"/>
    <s v="0EV"/>
    <x v="19"/>
    <s v="APARTADO"/>
    <s v="7KK"/>
    <s v="HK5386"/>
    <x v="5"/>
    <x v="1"/>
    <n v="141"/>
    <n v="10669"/>
    <n v="682"/>
    <n v="68"/>
    <n v="2"/>
    <n v="4082"/>
    <n v="68.033333333333331"/>
  </r>
  <r>
    <d v="2024-06-01T00:00:00"/>
    <x v="5"/>
    <s v="0EW"/>
    <x v="28"/>
    <s v="ANSERMANUEVO"/>
    <s v="SQGD"/>
    <s v="HK5359"/>
    <x v="8"/>
    <x v="7"/>
    <n v="3"/>
    <n v="54"/>
    <n v="183"/>
    <n v="18"/>
    <n v="3"/>
    <n v="1083"/>
    <n v="18.05"/>
  </r>
  <r>
    <d v="2024-06-01T00:00:00"/>
    <x v="5"/>
    <s v="0EW"/>
    <x v="28"/>
    <s v="BALBOA"/>
    <s v="SKDA"/>
    <s v="HK5356"/>
    <x v="8"/>
    <x v="7"/>
    <n v="3"/>
    <n v="129"/>
    <n v="195"/>
    <n v="19"/>
    <n v="5"/>
    <n v="1145"/>
    <n v="19.083333333333332"/>
  </r>
  <r>
    <d v="2024-06-01T00:00:00"/>
    <x v="5"/>
    <s v="0EW"/>
    <x v="28"/>
    <s v="CAICEDONIA"/>
    <s v="SQGD"/>
    <s v="HK5356"/>
    <x v="8"/>
    <x v="5"/>
    <n v="7"/>
    <n v="123"/>
    <n v="635"/>
    <n v="63"/>
    <n v="5"/>
    <n v="3785"/>
    <n v="63.083333333333336"/>
  </r>
  <r>
    <d v="2024-06-01T00:00:00"/>
    <x v="5"/>
    <s v="0EW"/>
    <x v="28"/>
    <s v="CAICEDONIA"/>
    <s v="SQGD"/>
    <s v="HK5356"/>
    <x v="8"/>
    <x v="6"/>
    <n v="3"/>
    <n v="44"/>
    <n v="253"/>
    <n v="25"/>
    <n v="3"/>
    <n v="1503"/>
    <n v="25.05"/>
  </r>
  <r>
    <d v="2024-06-01T00:00:00"/>
    <x v="5"/>
    <s v="0EW"/>
    <x v="28"/>
    <s v="CAICEDONIA"/>
    <s v="SQGD"/>
    <s v="HK5359"/>
    <x v="8"/>
    <x v="5"/>
    <n v="2"/>
    <n v="35"/>
    <n v="2"/>
    <n v="2"/>
    <m/>
    <n v="120"/>
    <n v="2"/>
  </r>
  <r>
    <d v="2024-06-01T00:00:00"/>
    <x v="5"/>
    <s v="0EW"/>
    <x v="28"/>
    <s v="CAICEDONIA"/>
    <s v="SQGD"/>
    <s v="HK5359"/>
    <x v="8"/>
    <x v="6"/>
    <n v="3"/>
    <n v="62"/>
    <n v="315"/>
    <n v="31"/>
    <n v="5"/>
    <n v="1865"/>
    <n v="31.083333333333332"/>
  </r>
  <r>
    <d v="2024-06-01T00:00:00"/>
    <x v="5"/>
    <s v="0EW"/>
    <x v="28"/>
    <s v="CARTAGO"/>
    <s v="SKDA"/>
    <s v="HK5207"/>
    <x v="8"/>
    <x v="7"/>
    <n v="1"/>
    <n v="19"/>
    <n v="29"/>
    <n v="29"/>
    <m/>
    <n v="1740"/>
    <n v="29"/>
  </r>
  <r>
    <d v="2024-06-01T00:00:00"/>
    <x v="5"/>
    <s v="0EW"/>
    <x v="28"/>
    <s v="CARTAGO"/>
    <s v="SQGD"/>
    <s v="HK5207"/>
    <x v="8"/>
    <x v="7"/>
    <n v="4"/>
    <n v="75"/>
    <n v="225"/>
    <n v="22"/>
    <n v="5"/>
    <n v="1325"/>
    <n v="22.083333333333332"/>
  </r>
  <r>
    <d v="2024-06-01T00:00:00"/>
    <x v="5"/>
    <s v="0EW"/>
    <x v="28"/>
    <s v="CARTAGO"/>
    <s v="SQGD"/>
    <s v="HK5356"/>
    <x v="8"/>
    <x v="7"/>
    <n v="7"/>
    <n v="169"/>
    <n v="442"/>
    <n v="44"/>
    <n v="2"/>
    <n v="2642"/>
    <n v="44.033333333333331"/>
  </r>
  <r>
    <d v="2024-06-01T00:00:00"/>
    <x v="5"/>
    <s v="0EW"/>
    <x v="28"/>
    <s v="CARTAGO"/>
    <s v="SQGD"/>
    <s v="HK5356"/>
    <x v="8"/>
    <x v="6"/>
    <n v="6"/>
    <n v="114"/>
    <n v="23"/>
    <n v="23"/>
    <m/>
    <n v="1380"/>
    <n v="23"/>
  </r>
  <r>
    <d v="2024-06-01T00:00:00"/>
    <x v="5"/>
    <s v="0EW"/>
    <x v="28"/>
    <s v="CARTAGO"/>
    <s v="SQGD"/>
    <s v="HK5359"/>
    <x v="8"/>
    <x v="7"/>
    <n v="13"/>
    <n v="260"/>
    <n v="761"/>
    <n v="76"/>
    <n v="1"/>
    <n v="4561"/>
    <n v="76.016666666666666"/>
  </r>
  <r>
    <d v="2024-06-01T00:00:00"/>
    <x v="5"/>
    <s v="0EW"/>
    <x v="28"/>
    <s v="CARTAGO"/>
    <s v="SQGD"/>
    <s v="HK5359"/>
    <x v="8"/>
    <x v="6"/>
    <n v="4"/>
    <n v="75"/>
    <n v="145"/>
    <n v="14"/>
    <n v="5"/>
    <n v="845"/>
    <n v="14.083333333333334"/>
  </r>
  <r>
    <d v="2024-06-01T00:00:00"/>
    <x v="5"/>
    <s v="0EW"/>
    <x v="28"/>
    <s v="LA VICTORIA"/>
    <s v="SQGD"/>
    <s v="HK5359"/>
    <x v="8"/>
    <x v="7"/>
    <n v="2"/>
    <n v="39"/>
    <n v="12"/>
    <n v="12"/>
    <m/>
    <n v="720"/>
    <n v="12"/>
  </r>
  <r>
    <d v="2024-06-01T00:00:00"/>
    <x v="5"/>
    <s v="0EW"/>
    <x v="28"/>
    <s v="LA VIRGINIA"/>
    <s v="SKDA"/>
    <s v="HK5356"/>
    <x v="8"/>
    <x v="7"/>
    <n v="1"/>
    <n v="10"/>
    <n v="14"/>
    <n v="14"/>
    <m/>
    <n v="840"/>
    <n v="14"/>
  </r>
  <r>
    <d v="2024-06-01T00:00:00"/>
    <x v="5"/>
    <s v="0EW"/>
    <x v="28"/>
    <s v="LA VIRGINIA"/>
    <s v="SQGD"/>
    <s v="HK5359"/>
    <x v="8"/>
    <x v="7"/>
    <n v="2"/>
    <n v="30"/>
    <n v="205"/>
    <n v="20"/>
    <n v="5"/>
    <n v="1205"/>
    <n v="20.083333333333332"/>
  </r>
  <r>
    <d v="2024-06-01T00:00:00"/>
    <x v="5"/>
    <s v="0EW"/>
    <x v="28"/>
    <s v="OBANDO - VALLE"/>
    <s v="SQGD"/>
    <s v="HK5207"/>
    <x v="8"/>
    <x v="7"/>
    <n v="2"/>
    <n v="41"/>
    <n v="101"/>
    <n v="10"/>
    <n v="1"/>
    <n v="601"/>
    <n v="10.016666666666667"/>
  </r>
  <r>
    <d v="2024-06-01T00:00:00"/>
    <x v="5"/>
    <s v="0EW"/>
    <x v="28"/>
    <s v="OBANDO - VALLE"/>
    <s v="SQGD"/>
    <s v="HK5356"/>
    <x v="8"/>
    <x v="7"/>
    <n v="5"/>
    <n v="140"/>
    <n v="228"/>
    <n v="22"/>
    <n v="8"/>
    <n v="1328"/>
    <n v="22.133333333333333"/>
  </r>
  <r>
    <d v="2024-06-01T00:00:00"/>
    <x v="5"/>
    <s v="0EW"/>
    <x v="28"/>
    <s v="OBANDO - VALLE"/>
    <s v="SQGD"/>
    <s v="HK5356"/>
    <x v="8"/>
    <x v="5"/>
    <n v="12"/>
    <n v="218"/>
    <n v="477"/>
    <n v="47"/>
    <n v="7"/>
    <n v="2827"/>
    <n v="47.116666666666667"/>
  </r>
  <r>
    <d v="2024-06-01T00:00:00"/>
    <x v="5"/>
    <s v="0EW"/>
    <x v="28"/>
    <s v="OBANDO - VALLE"/>
    <s v="SQGD"/>
    <s v="HK5359"/>
    <x v="8"/>
    <x v="7"/>
    <n v="11"/>
    <n v="243"/>
    <n v="38"/>
    <n v="38"/>
    <m/>
    <n v="2280"/>
    <n v="38"/>
  </r>
  <r>
    <d v="2024-06-01T00:00:00"/>
    <x v="5"/>
    <s v="0EW"/>
    <x v="28"/>
    <s v="OBANDO - VALLE"/>
    <s v="SQGD"/>
    <s v="HK5359"/>
    <x v="8"/>
    <x v="5"/>
    <n v="12"/>
    <n v="230"/>
    <n v="559"/>
    <n v="55"/>
    <n v="9"/>
    <n v="3309"/>
    <n v="55.15"/>
  </r>
  <r>
    <d v="2024-06-01T00:00:00"/>
    <x v="5"/>
    <s v="0EW"/>
    <x v="28"/>
    <s v="PEREIRA"/>
    <s v="SQGD"/>
    <s v="HK5356"/>
    <x v="8"/>
    <x v="5"/>
    <n v="2"/>
    <n v="24"/>
    <n v="114"/>
    <n v="11"/>
    <n v="4"/>
    <n v="664"/>
    <n v="11.066666666666666"/>
  </r>
  <r>
    <d v="2024-06-01T00:00:00"/>
    <x v="5"/>
    <s v="0EW"/>
    <x v="28"/>
    <s v="PEREIRA"/>
    <s v="SQGD"/>
    <s v="HK5356"/>
    <x v="8"/>
    <x v="6"/>
    <n v="1"/>
    <n v="20"/>
    <n v="49"/>
    <n v="49"/>
    <m/>
    <n v="2940"/>
    <n v="49"/>
  </r>
  <r>
    <d v="2024-06-01T00:00:00"/>
    <x v="5"/>
    <s v="0EW"/>
    <x v="28"/>
    <s v="QUIMBAYA"/>
    <s v="SQGD"/>
    <s v="HK5356"/>
    <x v="8"/>
    <x v="5"/>
    <n v="6"/>
    <n v="92"/>
    <n v="458"/>
    <n v="45"/>
    <n v="8"/>
    <n v="2708"/>
    <n v="45.133333333333333"/>
  </r>
  <r>
    <d v="2024-06-01T00:00:00"/>
    <x v="5"/>
    <s v="0EW"/>
    <x v="28"/>
    <s v="QUIMBAYA"/>
    <s v="SQGD"/>
    <s v="HK5359"/>
    <x v="8"/>
    <x v="5"/>
    <n v="2"/>
    <n v="28"/>
    <n v="9"/>
    <n v="9"/>
    <m/>
    <n v="540"/>
    <n v="9"/>
  </r>
  <r>
    <d v="2024-06-01T00:00:00"/>
    <x v="5"/>
    <s v="0EW"/>
    <x v="28"/>
    <s v="ROLDANILLO"/>
    <s v="SQGD"/>
    <s v="HK5359"/>
    <x v="8"/>
    <x v="7"/>
    <n v="1"/>
    <n v="21"/>
    <n v="102"/>
    <n v="10"/>
    <n v="2"/>
    <n v="602"/>
    <n v="10.033333333333333"/>
  </r>
  <r>
    <d v="2024-06-01T00:00:00"/>
    <x v="5"/>
    <s v="0EW"/>
    <x v="28"/>
    <s v="TORO"/>
    <s v="SQGD"/>
    <s v="HK5207"/>
    <x v="8"/>
    <x v="7"/>
    <n v="1"/>
    <n v="20"/>
    <n v="5"/>
    <n v="5"/>
    <m/>
    <n v="300"/>
    <n v="5"/>
  </r>
  <r>
    <d v="2024-06-01T00:00:00"/>
    <x v="5"/>
    <s v="0EW"/>
    <x v="28"/>
    <s v="TORO"/>
    <s v="SQGD"/>
    <s v="HK5356"/>
    <x v="8"/>
    <x v="7"/>
    <n v="2"/>
    <n v="43"/>
    <n v="61"/>
    <n v="61"/>
    <m/>
    <n v="3660"/>
    <n v="61"/>
  </r>
  <r>
    <d v="2024-06-01T00:00:00"/>
    <x v="5"/>
    <s v="0EW"/>
    <x v="28"/>
    <s v="TORO"/>
    <s v="SQGD"/>
    <s v="HK5356"/>
    <x v="8"/>
    <x v="5"/>
    <n v="3"/>
    <n v="40"/>
    <n v="6"/>
    <n v="6"/>
    <m/>
    <n v="360"/>
    <n v="6"/>
  </r>
  <r>
    <d v="2024-06-01T00:00:00"/>
    <x v="5"/>
    <s v="0EW"/>
    <x v="28"/>
    <s v="TORO"/>
    <s v="SQGD"/>
    <s v="HK5359"/>
    <x v="8"/>
    <x v="7"/>
    <n v="6"/>
    <n v="134"/>
    <n v="374"/>
    <n v="37"/>
    <n v="4"/>
    <n v="2224"/>
    <n v="37.06666666666667"/>
  </r>
  <r>
    <d v="2024-06-01T00:00:00"/>
    <x v="5"/>
    <s v="0EW"/>
    <x v="28"/>
    <s v="VITERBO"/>
    <s v="SKDA"/>
    <s v="HK5207"/>
    <x v="8"/>
    <x v="7"/>
    <n v="1"/>
    <n v="35"/>
    <n v="104"/>
    <n v="10"/>
    <n v="4"/>
    <n v="604"/>
    <n v="10.066666666666666"/>
  </r>
  <r>
    <d v="2024-06-01T00:00:00"/>
    <x v="5"/>
    <s v="0EW"/>
    <x v="28"/>
    <s v="VITERBO"/>
    <s v="SKDA"/>
    <s v="HK5356"/>
    <x v="8"/>
    <x v="7"/>
    <n v="7"/>
    <n v="149"/>
    <n v="424"/>
    <n v="42"/>
    <n v="4"/>
    <n v="2524"/>
    <n v="42.06666666666667"/>
  </r>
  <r>
    <d v="2024-06-01T00:00:00"/>
    <x v="5"/>
    <s v="0EW"/>
    <x v="28"/>
    <s v="ZARZAL"/>
    <s v="SQGD"/>
    <s v="HK5356"/>
    <x v="8"/>
    <x v="7"/>
    <n v="3"/>
    <n v="47"/>
    <n v="217"/>
    <n v="21"/>
    <n v="7"/>
    <n v="1267"/>
    <n v="21.116666666666667"/>
  </r>
  <r>
    <d v="2024-06-01T00:00:00"/>
    <x v="5"/>
    <s v="0EW"/>
    <x v="28"/>
    <s v="ZARZAL"/>
    <s v="SQGD"/>
    <s v="HK5359"/>
    <x v="8"/>
    <x v="7"/>
    <n v="10"/>
    <n v="187"/>
    <n v="927"/>
    <n v="92"/>
    <n v="7"/>
    <n v="5527"/>
    <n v="92.11666666666666"/>
  </r>
  <r>
    <d v="2024-06-01T00:00:00"/>
    <x v="5"/>
    <s v="ODV"/>
    <x v="21"/>
    <s v="FUENTE DE ORO"/>
    <s v="MAJAGUAL"/>
    <s v="HK1738"/>
    <x v="12"/>
    <x v="0"/>
    <n v="368"/>
    <n v="5148"/>
    <n v="100"/>
    <n v="10"/>
    <n v="0"/>
    <n v="600"/>
    <n v="10"/>
  </r>
  <r>
    <d v="2024-06-01T00:00:00"/>
    <x v="5"/>
    <s v="ODV"/>
    <x v="21"/>
    <s v="FUENTE DE ORO"/>
    <s v="MAJAGUAL"/>
    <s v="HK1738"/>
    <x v="12"/>
    <x v="5"/>
    <n v="3"/>
    <n v="46"/>
    <n v="130"/>
    <n v="13"/>
    <n v="0"/>
    <n v="780"/>
    <n v="13"/>
  </r>
  <r>
    <d v="2024-06-01T00:00:00"/>
    <x v="5"/>
    <s v="ODV"/>
    <x v="21"/>
    <s v="FUENTE DE ORO"/>
    <s v="MAJAGUAL"/>
    <s v="HK1738"/>
    <x v="0"/>
    <x v="2"/>
    <n v="28"/>
    <n v="343"/>
    <n v="10"/>
    <n v="10"/>
    <m/>
    <n v="600"/>
    <n v="10"/>
  </r>
  <r>
    <d v="2024-06-01T00:00:00"/>
    <x v="5"/>
    <s v="ODV"/>
    <x v="21"/>
    <s v="FUENTE DE ORO"/>
    <s v="MAJAGUAL"/>
    <s v="HK1738"/>
    <x v="11"/>
    <x v="4"/>
    <n v="10"/>
    <n v="127"/>
    <n v="4"/>
    <n v="4"/>
    <m/>
    <n v="240"/>
    <n v="4"/>
  </r>
  <r>
    <d v="2024-06-01T00:00:00"/>
    <x v="5"/>
    <s v="OEY"/>
    <x v="22"/>
    <s v="GUACARI"/>
    <s v="SQIH"/>
    <s v="HK5371"/>
    <x v="4"/>
    <x v="7"/>
    <n v="66"/>
    <n v="835.42"/>
    <n v="367"/>
    <n v="36"/>
    <n v="7"/>
    <n v="2167"/>
    <n v="36.116666666666667"/>
  </r>
  <r>
    <d v="2024-06-01T00:00:00"/>
    <x v="5"/>
    <s v="OEY"/>
    <x v="22"/>
    <s v="PALMIRA"/>
    <s v="SQIM"/>
    <s v="HK5371"/>
    <x v="4"/>
    <x v="7"/>
    <n v="39"/>
    <n v="701.2"/>
    <n v="233"/>
    <n v="23"/>
    <n v="3"/>
    <n v="1383"/>
    <n v="23.05"/>
  </r>
  <r>
    <d v="2024-06-01T00:00:00"/>
    <x v="5"/>
    <s v="OEY"/>
    <x v="22"/>
    <s v="PRADERA"/>
    <s v="SQCA"/>
    <s v="HK5372"/>
    <x v="6"/>
    <x v="7"/>
    <n v="123"/>
    <n v="1709.07"/>
    <n v="746"/>
    <n v="74"/>
    <n v="6"/>
    <n v="4446"/>
    <n v="74.0999999999999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x v="0"/>
    <x v="0"/>
    <x v="0"/>
    <s v="HK2171"/>
    <x v="0"/>
    <x v="0"/>
    <n v="2"/>
    <n v="240"/>
    <n v="4"/>
  </r>
  <r>
    <d v="2024-01-01T00:00:00"/>
    <x v="0"/>
    <s v="0BH"/>
    <x v="0"/>
    <x v="0"/>
    <x v="1"/>
    <x v="1"/>
    <s v="HK2171"/>
    <x v="0"/>
    <x v="0"/>
    <n v="2"/>
    <n v="300"/>
    <n v="430"/>
  </r>
  <r>
    <d v="2024-01-01T00:00:00"/>
    <x v="0"/>
    <s v="0BH"/>
    <x v="0"/>
    <x v="0"/>
    <x v="2"/>
    <x v="2"/>
    <s v="HK2108"/>
    <x v="0"/>
    <x v="0"/>
    <n v="11"/>
    <n v="960"/>
    <n v="16"/>
  </r>
  <r>
    <d v="2024-01-01T00:00:00"/>
    <x v="0"/>
    <s v="0BM"/>
    <x v="1"/>
    <x v="1"/>
    <x v="3"/>
    <x v="3"/>
    <s v="HK2065"/>
    <x v="0"/>
    <x v="1"/>
    <n v="14"/>
    <n v="428"/>
    <n v="518"/>
  </r>
  <r>
    <d v="2024-01-01T00:00:00"/>
    <x v="0"/>
    <s v="0BM"/>
    <x v="1"/>
    <x v="2"/>
    <x v="4"/>
    <x v="4"/>
    <s v="HK2095"/>
    <x v="0"/>
    <x v="1"/>
    <n v="73"/>
    <n v="1386.57"/>
    <n v="2406"/>
  </r>
  <r>
    <d v="2024-01-01T00:00:00"/>
    <x v="0"/>
    <s v="0BM"/>
    <x v="1"/>
    <x v="3"/>
    <x v="5"/>
    <x v="5"/>
    <s v="HK2004"/>
    <x v="0"/>
    <x v="1"/>
    <n v="67"/>
    <n v="1489.73"/>
    <n v="2248"/>
  </r>
  <r>
    <d v="2024-01-01T00:00:00"/>
    <x v="0"/>
    <s v="0BM"/>
    <x v="1"/>
    <x v="3"/>
    <x v="6"/>
    <x v="6"/>
    <s v="HK1741"/>
    <x v="0"/>
    <x v="1"/>
    <n v="147"/>
    <n v="4244.5"/>
    <n v="6324"/>
  </r>
  <r>
    <d v="2024-01-01T00:00:00"/>
    <x v="0"/>
    <s v="0BM"/>
    <x v="1"/>
    <x v="3"/>
    <x v="6"/>
    <x v="6"/>
    <s v="HK1750"/>
    <x v="0"/>
    <x v="1"/>
    <n v="155"/>
    <n v="4402.5"/>
    <n v="6536"/>
  </r>
  <r>
    <d v="2024-01-01T00:00:00"/>
    <x v="0"/>
    <s v="0BM"/>
    <x v="1"/>
    <x v="3"/>
    <x v="6"/>
    <x v="6"/>
    <s v="HK2004"/>
    <x v="0"/>
    <x v="1"/>
    <n v="30"/>
    <n v="820"/>
    <n v="1018"/>
  </r>
  <r>
    <d v="2024-01-01T00:00:00"/>
    <x v="0"/>
    <s v="0BM"/>
    <x v="1"/>
    <x v="3"/>
    <x v="6"/>
    <x v="6"/>
    <s v="HK2065"/>
    <x v="0"/>
    <x v="1"/>
    <n v="138"/>
    <n v="3975.1"/>
    <n v="6106"/>
  </r>
  <r>
    <d v="2024-01-01T00:00:00"/>
    <x v="0"/>
    <s v="0BR"/>
    <x v="2"/>
    <x v="4"/>
    <x v="7"/>
    <x v="7"/>
    <s v="HK2892"/>
    <x v="1"/>
    <x v="1"/>
    <n v="73"/>
    <n v="5552.5"/>
    <n v="39"/>
  </r>
  <r>
    <d v="2024-01-01T00:00:00"/>
    <x v="0"/>
    <s v="0BR"/>
    <x v="2"/>
    <x v="4"/>
    <x v="7"/>
    <x v="7"/>
    <s v="HK4336"/>
    <x v="1"/>
    <x v="1"/>
    <n v="89"/>
    <n v="5107.2"/>
    <n v="366"/>
  </r>
  <r>
    <d v="2024-01-01T00:00:00"/>
    <x v="0"/>
    <s v="0BR"/>
    <x v="2"/>
    <x v="4"/>
    <x v="7"/>
    <x v="7"/>
    <s v="HK4336"/>
    <x v="1"/>
    <x v="2"/>
    <n v="7"/>
    <n v="640"/>
    <n v="101"/>
  </r>
  <r>
    <d v="2024-01-01T00:00:00"/>
    <x v="0"/>
    <s v="0BR"/>
    <x v="2"/>
    <x v="4"/>
    <x v="7"/>
    <x v="7"/>
    <s v="HK4416"/>
    <x v="1"/>
    <x v="1"/>
    <n v="83"/>
    <n v="6267.4"/>
    <n v="401"/>
  </r>
  <r>
    <d v="2024-01-01T00:00:00"/>
    <x v="0"/>
    <s v="0BR"/>
    <x v="2"/>
    <x v="4"/>
    <x v="7"/>
    <x v="7"/>
    <s v="HK4542"/>
    <x v="1"/>
    <x v="1"/>
    <n v="79"/>
    <n v="6036.3"/>
    <n v="443"/>
  </r>
  <r>
    <d v="2024-01-01T00:00:00"/>
    <x v="0"/>
    <s v="0BR"/>
    <x v="2"/>
    <x v="4"/>
    <x v="7"/>
    <x v="7"/>
    <s v="HK4704"/>
    <x v="1"/>
    <x v="1"/>
    <n v="84"/>
    <n v="6201"/>
    <n v="405"/>
  </r>
  <r>
    <d v="2024-01-01T00:00:00"/>
    <x v="0"/>
    <s v="0BR"/>
    <x v="2"/>
    <x v="4"/>
    <x v="7"/>
    <x v="7"/>
    <s v="HK4939"/>
    <x v="1"/>
    <x v="1"/>
    <n v="98"/>
    <n v="7189.7"/>
    <n v="429"/>
  </r>
  <r>
    <d v="2024-01-01T00:00:00"/>
    <x v="0"/>
    <s v="0BR"/>
    <x v="2"/>
    <x v="4"/>
    <x v="7"/>
    <x v="7"/>
    <s v="HK5113"/>
    <x v="1"/>
    <x v="1"/>
    <n v="90"/>
    <n v="6554.4"/>
    <n v="458"/>
  </r>
  <r>
    <d v="2024-01-01T00:00:00"/>
    <x v="0"/>
    <s v="0BR"/>
    <x v="2"/>
    <x v="4"/>
    <x v="7"/>
    <x v="7"/>
    <s v="HK5167"/>
    <x v="1"/>
    <x v="1"/>
    <n v="91"/>
    <n v="6848.1"/>
    <n v="454"/>
  </r>
  <r>
    <d v="2024-01-01T00:00:00"/>
    <x v="0"/>
    <s v="0BR"/>
    <x v="2"/>
    <x v="4"/>
    <x v="7"/>
    <x v="7"/>
    <s v="HK5300"/>
    <x v="1"/>
    <x v="1"/>
    <n v="91"/>
    <n v="6184.2"/>
    <n v="472"/>
  </r>
  <r>
    <d v="2024-01-01T00:00:00"/>
    <x v="0"/>
    <s v="0BR"/>
    <x v="2"/>
    <x v="4"/>
    <x v="7"/>
    <x v="7"/>
    <s v="HK5428"/>
    <x v="1"/>
    <x v="1"/>
    <n v="86"/>
    <n v="6346.3"/>
    <n v="415"/>
  </r>
  <r>
    <d v="2024-01-01T00:00:00"/>
    <x v="0"/>
    <s v="0BR"/>
    <x v="2"/>
    <x v="3"/>
    <x v="8"/>
    <x v="8"/>
    <s v="HK1767"/>
    <x v="0"/>
    <x v="1"/>
    <n v="24"/>
    <n v="652.5"/>
    <n v="183"/>
  </r>
  <r>
    <d v="2024-01-01T00:00:00"/>
    <x v="0"/>
    <s v="0BR"/>
    <x v="2"/>
    <x v="3"/>
    <x v="8"/>
    <x v="8"/>
    <s v="HK3631"/>
    <x v="0"/>
    <x v="1"/>
    <n v="49"/>
    <n v="1275"/>
    <n v="328"/>
  </r>
  <r>
    <d v="2024-01-01T00:00:00"/>
    <x v="0"/>
    <s v="0BR"/>
    <x v="2"/>
    <x v="3"/>
    <x v="8"/>
    <x v="8"/>
    <s v="HK660"/>
    <x v="0"/>
    <x v="1"/>
    <n v="72"/>
    <n v="1972.5"/>
    <n v="498"/>
  </r>
  <r>
    <d v="2024-01-01T00:00:00"/>
    <x v="0"/>
    <s v="0BR"/>
    <x v="2"/>
    <x v="4"/>
    <x v="9"/>
    <x v="9"/>
    <s v="HK2892"/>
    <x v="1"/>
    <x v="1"/>
    <n v="12"/>
    <n v="913.4"/>
    <n v="54"/>
  </r>
  <r>
    <d v="2024-01-01T00:00:00"/>
    <x v="0"/>
    <s v="0BR"/>
    <x v="2"/>
    <x v="4"/>
    <x v="9"/>
    <x v="9"/>
    <s v="HK4336"/>
    <x v="1"/>
    <x v="1"/>
    <n v="16"/>
    <n v="1223.4000000000001"/>
    <n v="92"/>
  </r>
  <r>
    <d v="2024-01-01T00:00:00"/>
    <x v="0"/>
    <s v="0BR"/>
    <x v="2"/>
    <x v="4"/>
    <x v="9"/>
    <x v="9"/>
    <s v="HK4336"/>
    <x v="1"/>
    <x v="2"/>
    <n v="4"/>
    <n v="320"/>
    <n v="41"/>
  </r>
  <r>
    <d v="2024-01-01T00:00:00"/>
    <x v="0"/>
    <s v="0BR"/>
    <x v="2"/>
    <x v="4"/>
    <x v="9"/>
    <x v="9"/>
    <s v="HK4416"/>
    <x v="1"/>
    <x v="1"/>
    <n v="26"/>
    <n v="1990"/>
    <n v="118"/>
  </r>
  <r>
    <d v="2024-01-01T00:00:00"/>
    <x v="0"/>
    <s v="0BR"/>
    <x v="2"/>
    <x v="4"/>
    <x v="9"/>
    <x v="9"/>
    <s v="HK4542"/>
    <x v="1"/>
    <x v="1"/>
    <n v="18"/>
    <n v="1440"/>
    <n v="9"/>
  </r>
  <r>
    <d v="2024-01-01T00:00:00"/>
    <x v="0"/>
    <s v="0BR"/>
    <x v="2"/>
    <x v="4"/>
    <x v="9"/>
    <x v="9"/>
    <s v="HK4704"/>
    <x v="1"/>
    <x v="1"/>
    <n v="29"/>
    <n v="2150"/>
    <n v="127"/>
  </r>
  <r>
    <d v="2024-01-01T00:00:00"/>
    <x v="0"/>
    <s v="0BR"/>
    <x v="2"/>
    <x v="4"/>
    <x v="9"/>
    <x v="9"/>
    <s v="HK4939"/>
    <x v="1"/>
    <x v="1"/>
    <n v="20"/>
    <n v="1584.9"/>
    <n v="88"/>
  </r>
  <r>
    <d v="2024-01-01T00:00:00"/>
    <x v="0"/>
    <s v="0BR"/>
    <x v="2"/>
    <x v="4"/>
    <x v="9"/>
    <x v="9"/>
    <s v="HK5113"/>
    <x v="1"/>
    <x v="1"/>
    <n v="8"/>
    <n v="613.29999999999995"/>
    <n v="35"/>
  </r>
  <r>
    <d v="2024-01-01T00:00:00"/>
    <x v="0"/>
    <s v="0BR"/>
    <x v="2"/>
    <x v="4"/>
    <x v="9"/>
    <x v="9"/>
    <s v="HK5167"/>
    <x v="1"/>
    <x v="1"/>
    <n v="21"/>
    <n v="1585"/>
    <n v="102"/>
  </r>
  <r>
    <d v="2024-01-01T00:00:00"/>
    <x v="0"/>
    <s v="0BR"/>
    <x v="2"/>
    <x v="4"/>
    <x v="9"/>
    <x v="9"/>
    <s v="HK5300"/>
    <x v="1"/>
    <x v="1"/>
    <n v="29"/>
    <n v="2196.4"/>
    <n v="137"/>
  </r>
  <r>
    <d v="2024-01-01T00:00:00"/>
    <x v="0"/>
    <s v="0BR"/>
    <x v="2"/>
    <x v="4"/>
    <x v="9"/>
    <x v="9"/>
    <s v="HK5428"/>
    <x v="1"/>
    <x v="1"/>
    <n v="27"/>
    <n v="2118.3000000000002"/>
    <n v="127"/>
  </r>
  <r>
    <d v="2024-01-01T00:00:00"/>
    <x v="0"/>
    <s v="0BS"/>
    <x v="3"/>
    <x v="1"/>
    <x v="10"/>
    <x v="10"/>
    <s v="HK1198"/>
    <x v="0"/>
    <x v="3"/>
    <n v="85"/>
    <n v="1477"/>
    <n v="3148"/>
  </r>
  <r>
    <d v="2024-01-01T00:00:00"/>
    <x v="0"/>
    <s v="0BT"/>
    <x v="4"/>
    <x v="4"/>
    <x v="11"/>
    <x v="11"/>
    <s v="HK5224"/>
    <x v="1"/>
    <x v="1"/>
    <n v="85"/>
    <n v="4990.79"/>
    <n v="3742"/>
  </r>
  <r>
    <d v="2024-01-01T00:00:00"/>
    <x v="0"/>
    <s v="0BT"/>
    <x v="4"/>
    <x v="4"/>
    <x v="11"/>
    <x v="11"/>
    <s v="HK5249"/>
    <x v="1"/>
    <x v="1"/>
    <n v="83"/>
    <n v="4707.07"/>
    <n v="3936"/>
  </r>
  <r>
    <d v="2024-01-01T00:00:00"/>
    <x v="0"/>
    <s v="0BT"/>
    <x v="4"/>
    <x v="4"/>
    <x v="11"/>
    <x v="11"/>
    <s v="HK5269"/>
    <x v="1"/>
    <x v="1"/>
    <n v="89"/>
    <n v="4993.2700000000004"/>
    <n v="4030"/>
  </r>
  <r>
    <d v="2024-01-01T00:00:00"/>
    <x v="0"/>
    <s v="0BT"/>
    <x v="4"/>
    <x v="4"/>
    <x v="11"/>
    <x v="11"/>
    <s v="HK5270"/>
    <x v="1"/>
    <x v="1"/>
    <n v="84"/>
    <n v="4744.1099999999997"/>
    <n v="3730"/>
  </r>
  <r>
    <d v="2024-01-01T00:00:00"/>
    <x v="0"/>
    <s v="0BT"/>
    <x v="4"/>
    <x v="4"/>
    <x v="11"/>
    <x v="11"/>
    <s v="HK5311"/>
    <x v="1"/>
    <x v="1"/>
    <n v="93"/>
    <n v="5288.96"/>
    <n v="3836"/>
  </r>
  <r>
    <d v="2024-01-01T00:00:00"/>
    <x v="0"/>
    <s v="0BT"/>
    <x v="4"/>
    <x v="4"/>
    <x v="11"/>
    <x v="11"/>
    <s v="HK5332"/>
    <x v="1"/>
    <x v="1"/>
    <n v="95"/>
    <n v="5433.27"/>
    <n v="3912"/>
  </r>
  <r>
    <d v="2024-01-01T00:00:00"/>
    <x v="0"/>
    <s v="0CC"/>
    <x v="5"/>
    <x v="5"/>
    <x v="12"/>
    <x v="12"/>
    <s v="HK1723"/>
    <x v="0"/>
    <x v="2"/>
    <n v="41"/>
    <n v="458"/>
    <n v="1446"/>
  </r>
  <r>
    <d v="2024-01-01T00:00:00"/>
    <x v="0"/>
    <s v="0CC"/>
    <x v="5"/>
    <x v="5"/>
    <x v="12"/>
    <x v="12"/>
    <s v="HK1723"/>
    <x v="0"/>
    <x v="4"/>
    <n v="14"/>
    <n v="147"/>
    <n v="723"/>
  </r>
  <r>
    <d v="2024-01-01T00:00:00"/>
    <x v="0"/>
    <s v="0CK"/>
    <x v="6"/>
    <x v="5"/>
    <x v="13"/>
    <x v="13"/>
    <s v="HK2037"/>
    <x v="0"/>
    <x v="0"/>
    <n v="7"/>
    <n v="975"/>
    <n v="3230"/>
  </r>
  <r>
    <d v="2024-01-01T00:00:00"/>
    <x v="0"/>
    <s v="0CP"/>
    <x v="7"/>
    <x v="6"/>
    <x v="14"/>
    <x v="14"/>
    <s v="HK383"/>
    <x v="2"/>
    <x v="0"/>
    <n v="86"/>
    <n v="1059"/>
    <n v="24"/>
  </r>
  <r>
    <d v="2024-01-01T00:00:00"/>
    <x v="0"/>
    <s v="0CT"/>
    <x v="8"/>
    <x v="7"/>
    <x v="15"/>
    <x v="15"/>
    <s v="HK1099"/>
    <x v="2"/>
    <x v="5"/>
    <n v="4"/>
    <n v="26"/>
    <n v="2"/>
  </r>
  <r>
    <d v="2024-01-01T00:00:00"/>
    <x v="0"/>
    <s v="0CT"/>
    <x v="8"/>
    <x v="7"/>
    <x v="15"/>
    <x v="15"/>
    <s v="HK1099"/>
    <x v="2"/>
    <x v="6"/>
    <n v="28"/>
    <n v="369.81"/>
    <n v="1406"/>
  </r>
  <r>
    <d v="2024-01-01T00:00:00"/>
    <x v="0"/>
    <s v="0CT"/>
    <x v="8"/>
    <x v="7"/>
    <x v="15"/>
    <x v="15"/>
    <s v="HK1100"/>
    <x v="2"/>
    <x v="7"/>
    <n v="4"/>
    <n v="24"/>
    <n v="2"/>
  </r>
  <r>
    <d v="2024-01-01T00:00:00"/>
    <x v="0"/>
    <s v="0CW"/>
    <x v="9"/>
    <x v="5"/>
    <x v="16"/>
    <x v="16"/>
    <s v="HK1525"/>
    <x v="0"/>
    <x v="0"/>
    <n v="23"/>
    <n v="923"/>
    <n v="1193"/>
  </r>
  <r>
    <d v="2024-01-01T00:00:00"/>
    <x v="0"/>
    <s v="0DD"/>
    <x v="10"/>
    <x v="6"/>
    <x v="17"/>
    <x v="17"/>
    <s v="HK1680"/>
    <x v="2"/>
    <x v="0"/>
    <n v="4"/>
    <n v="25"/>
    <n v="100"/>
  </r>
  <r>
    <d v="2024-01-01T00:00:00"/>
    <x v="0"/>
    <s v="0DD"/>
    <x v="10"/>
    <x v="6"/>
    <x v="17"/>
    <x v="17"/>
    <s v="HK1785"/>
    <x v="2"/>
    <x v="0"/>
    <n v="4"/>
    <n v="25"/>
    <n v="100"/>
  </r>
  <r>
    <d v="2024-01-01T00:00:00"/>
    <x v="0"/>
    <s v="0DD"/>
    <x v="10"/>
    <x v="6"/>
    <x v="17"/>
    <x v="17"/>
    <s v="HK732"/>
    <x v="2"/>
    <x v="0"/>
    <n v="2"/>
    <n v="12.5"/>
    <n v="30"/>
  </r>
  <r>
    <d v="2024-01-01T00:00:00"/>
    <x v="0"/>
    <s v="0DD"/>
    <x v="10"/>
    <x v="6"/>
    <x v="17"/>
    <x v="18"/>
    <s v="HK1680"/>
    <x v="2"/>
    <x v="0"/>
    <n v="2"/>
    <n v="12.5"/>
    <n v="30"/>
  </r>
  <r>
    <d v="2024-01-01T00:00:00"/>
    <x v="0"/>
    <s v="0DD"/>
    <x v="10"/>
    <x v="6"/>
    <x v="17"/>
    <x v="18"/>
    <s v="HK732"/>
    <x v="2"/>
    <x v="0"/>
    <n v="2"/>
    <n v="12.5"/>
    <n v="30"/>
  </r>
  <r>
    <d v="2024-01-01T00:00:00"/>
    <x v="0"/>
    <s v="0DD"/>
    <x v="10"/>
    <x v="6"/>
    <x v="18"/>
    <x v="19"/>
    <s v="HK1680"/>
    <x v="2"/>
    <x v="0"/>
    <n v="2"/>
    <n v="12.5"/>
    <n v="30"/>
  </r>
  <r>
    <d v="2024-01-01T00:00:00"/>
    <x v="0"/>
    <s v="0DD"/>
    <x v="10"/>
    <x v="8"/>
    <x v="19"/>
    <x v="20"/>
    <s v="HK1290"/>
    <x v="2"/>
    <x v="0"/>
    <n v="20"/>
    <n v="125"/>
    <n v="500"/>
  </r>
  <r>
    <d v="2024-01-01T00:00:00"/>
    <x v="0"/>
    <s v="0DD"/>
    <x v="10"/>
    <x v="8"/>
    <x v="19"/>
    <x v="20"/>
    <s v="HK1781"/>
    <x v="2"/>
    <x v="0"/>
    <n v="6"/>
    <n v="37.5"/>
    <n v="130"/>
  </r>
  <r>
    <d v="2024-01-01T00:00:00"/>
    <x v="0"/>
    <s v="0DD"/>
    <x v="10"/>
    <x v="8"/>
    <x v="19"/>
    <x v="21"/>
    <s v="HK1290"/>
    <x v="2"/>
    <x v="0"/>
    <n v="16"/>
    <n v="100"/>
    <n v="400"/>
  </r>
  <r>
    <d v="2024-01-01T00:00:00"/>
    <x v="0"/>
    <s v="0DD"/>
    <x v="10"/>
    <x v="8"/>
    <x v="19"/>
    <x v="21"/>
    <s v="HK1781"/>
    <x v="2"/>
    <x v="0"/>
    <n v="6"/>
    <n v="37.5"/>
    <n v="130"/>
  </r>
  <r>
    <d v="2024-01-01T00:00:00"/>
    <x v="0"/>
    <s v="0DD"/>
    <x v="10"/>
    <x v="6"/>
    <x v="20"/>
    <x v="22"/>
    <s v="HK1680"/>
    <x v="2"/>
    <x v="0"/>
    <n v="4"/>
    <n v="25"/>
    <n v="100"/>
  </r>
  <r>
    <d v="2024-01-01T00:00:00"/>
    <x v="0"/>
    <s v="0DD"/>
    <x v="10"/>
    <x v="6"/>
    <x v="20"/>
    <x v="22"/>
    <s v="HK1785"/>
    <x v="2"/>
    <x v="0"/>
    <n v="6"/>
    <n v="37.5"/>
    <n v="130"/>
  </r>
  <r>
    <d v="2024-01-01T00:00:00"/>
    <x v="0"/>
    <s v="0DD"/>
    <x v="10"/>
    <x v="6"/>
    <x v="20"/>
    <x v="22"/>
    <s v="HK732"/>
    <x v="2"/>
    <x v="0"/>
    <n v="2"/>
    <n v="12.5"/>
    <n v="30"/>
  </r>
  <r>
    <d v="2024-01-01T00:00:00"/>
    <x v="0"/>
    <s v="0DD"/>
    <x v="10"/>
    <x v="6"/>
    <x v="20"/>
    <x v="17"/>
    <s v="HK1325"/>
    <x v="2"/>
    <x v="0"/>
    <n v="20"/>
    <n v="125"/>
    <n v="500"/>
  </r>
  <r>
    <d v="2024-01-01T00:00:00"/>
    <x v="0"/>
    <s v="0DD"/>
    <x v="10"/>
    <x v="6"/>
    <x v="20"/>
    <x v="17"/>
    <s v="HK1781"/>
    <x v="2"/>
    <x v="0"/>
    <n v="12"/>
    <n v="75"/>
    <n v="300"/>
  </r>
  <r>
    <d v="2024-01-01T00:00:00"/>
    <x v="0"/>
    <s v="0DD"/>
    <x v="10"/>
    <x v="6"/>
    <x v="20"/>
    <x v="17"/>
    <s v="HK1781"/>
    <x v="2"/>
    <x v="5"/>
    <n v="2"/>
    <n v="12.5"/>
    <n v="30"/>
  </r>
  <r>
    <d v="2024-01-01T00:00:00"/>
    <x v="0"/>
    <s v="0DD"/>
    <x v="10"/>
    <x v="6"/>
    <x v="20"/>
    <x v="17"/>
    <s v="HK2098"/>
    <x v="0"/>
    <x v="0"/>
    <n v="8"/>
    <n v="50"/>
    <n v="200"/>
  </r>
  <r>
    <d v="2024-01-01T00:00:00"/>
    <x v="0"/>
    <s v="0DD"/>
    <x v="10"/>
    <x v="6"/>
    <x v="20"/>
    <x v="17"/>
    <s v="HK419"/>
    <x v="2"/>
    <x v="0"/>
    <n v="62"/>
    <n v="387.5"/>
    <n v="1530"/>
  </r>
  <r>
    <d v="2024-01-01T00:00:00"/>
    <x v="0"/>
    <s v="0DD"/>
    <x v="10"/>
    <x v="6"/>
    <x v="20"/>
    <x v="17"/>
    <s v="HK419"/>
    <x v="2"/>
    <x v="6"/>
    <n v="2"/>
    <n v="12.5"/>
    <n v="30"/>
  </r>
  <r>
    <d v="2024-01-01T00:00:00"/>
    <x v="0"/>
    <s v="0DD"/>
    <x v="10"/>
    <x v="6"/>
    <x v="20"/>
    <x v="23"/>
    <s v="HK1325"/>
    <x v="2"/>
    <x v="0"/>
    <n v="10"/>
    <n v="62.5"/>
    <n v="230"/>
  </r>
  <r>
    <d v="2024-01-01T00:00:00"/>
    <x v="0"/>
    <s v="0DD"/>
    <x v="10"/>
    <x v="6"/>
    <x v="20"/>
    <x v="23"/>
    <s v="HK1781"/>
    <x v="2"/>
    <x v="0"/>
    <n v="12"/>
    <n v="75"/>
    <n v="300"/>
  </r>
  <r>
    <d v="2024-01-01T00:00:00"/>
    <x v="0"/>
    <s v="0DD"/>
    <x v="10"/>
    <x v="6"/>
    <x v="20"/>
    <x v="23"/>
    <s v="HK419"/>
    <x v="2"/>
    <x v="0"/>
    <n v="6"/>
    <n v="37.5"/>
    <n v="130"/>
  </r>
  <r>
    <d v="2024-01-01T00:00:00"/>
    <x v="0"/>
    <s v="0DD"/>
    <x v="10"/>
    <x v="6"/>
    <x v="20"/>
    <x v="24"/>
    <s v="HK2098"/>
    <x v="0"/>
    <x v="0"/>
    <n v="20"/>
    <n v="125"/>
    <n v="500"/>
  </r>
  <r>
    <d v="2024-01-01T00:00:00"/>
    <x v="0"/>
    <s v="0DD"/>
    <x v="10"/>
    <x v="6"/>
    <x v="21"/>
    <x v="25"/>
    <s v="HK1325"/>
    <x v="2"/>
    <x v="0"/>
    <n v="20"/>
    <n v="125"/>
    <n v="500"/>
  </r>
  <r>
    <d v="2024-01-01T00:00:00"/>
    <x v="0"/>
    <s v="0DD"/>
    <x v="10"/>
    <x v="6"/>
    <x v="21"/>
    <x v="25"/>
    <s v="HK1781"/>
    <x v="2"/>
    <x v="0"/>
    <n v="10"/>
    <n v="62.5"/>
    <n v="230"/>
  </r>
  <r>
    <d v="2024-01-01T00:00:00"/>
    <x v="0"/>
    <s v="0DD"/>
    <x v="10"/>
    <x v="6"/>
    <x v="21"/>
    <x v="25"/>
    <s v="HK2098"/>
    <x v="0"/>
    <x v="0"/>
    <n v="8"/>
    <n v="50"/>
    <n v="200"/>
  </r>
  <r>
    <d v="2024-01-01T00:00:00"/>
    <x v="0"/>
    <s v="0DD"/>
    <x v="10"/>
    <x v="6"/>
    <x v="21"/>
    <x v="25"/>
    <s v="HK419"/>
    <x v="2"/>
    <x v="0"/>
    <n v="10"/>
    <n v="62.5"/>
    <n v="230"/>
  </r>
  <r>
    <d v="2024-01-01T00:00:00"/>
    <x v="0"/>
    <s v="0DD"/>
    <x v="10"/>
    <x v="6"/>
    <x v="21"/>
    <x v="25"/>
    <s v="HK419"/>
    <x v="2"/>
    <x v="8"/>
    <n v="2"/>
    <n v="12.5"/>
    <n v="30"/>
  </r>
  <r>
    <d v="2024-01-01T00:00:00"/>
    <x v="0"/>
    <s v="0DD"/>
    <x v="10"/>
    <x v="6"/>
    <x v="22"/>
    <x v="26"/>
    <s v="HK1680"/>
    <x v="2"/>
    <x v="0"/>
    <n v="2"/>
    <n v="12.5"/>
    <n v="30"/>
  </r>
  <r>
    <d v="2024-01-01T00:00:00"/>
    <x v="0"/>
    <s v="0DD"/>
    <x v="10"/>
    <x v="6"/>
    <x v="22"/>
    <x v="26"/>
    <s v="HK1785"/>
    <x v="2"/>
    <x v="0"/>
    <n v="4"/>
    <n v="25"/>
    <n v="100"/>
  </r>
  <r>
    <d v="2024-01-01T00:00:00"/>
    <x v="0"/>
    <s v="0DD"/>
    <x v="10"/>
    <x v="6"/>
    <x v="22"/>
    <x v="26"/>
    <s v="HK732"/>
    <x v="2"/>
    <x v="0"/>
    <n v="6"/>
    <n v="37.5"/>
    <n v="130"/>
  </r>
  <r>
    <d v="2024-01-01T00:00:00"/>
    <x v="0"/>
    <s v="0DD"/>
    <x v="10"/>
    <x v="6"/>
    <x v="22"/>
    <x v="27"/>
    <s v="HK1680"/>
    <x v="2"/>
    <x v="0"/>
    <n v="2"/>
    <n v="12.5"/>
    <n v="30"/>
  </r>
  <r>
    <d v="2024-01-01T00:00:00"/>
    <x v="0"/>
    <s v="0DD"/>
    <x v="10"/>
    <x v="6"/>
    <x v="22"/>
    <x v="27"/>
    <s v="HK1785"/>
    <x v="2"/>
    <x v="0"/>
    <n v="14"/>
    <n v="87.5"/>
    <n v="330"/>
  </r>
  <r>
    <d v="2024-01-01T00:00:00"/>
    <x v="0"/>
    <s v="0DD"/>
    <x v="10"/>
    <x v="6"/>
    <x v="22"/>
    <x v="27"/>
    <s v="HK732"/>
    <x v="2"/>
    <x v="0"/>
    <n v="4"/>
    <n v="25"/>
    <n v="100"/>
  </r>
  <r>
    <d v="2024-01-01T00:00:00"/>
    <x v="0"/>
    <s v="0DD"/>
    <x v="10"/>
    <x v="6"/>
    <x v="22"/>
    <x v="28"/>
    <s v="HK1785"/>
    <x v="2"/>
    <x v="0"/>
    <n v="2"/>
    <n v="12.5"/>
    <n v="30"/>
  </r>
  <r>
    <d v="2024-01-01T00:00:00"/>
    <x v="0"/>
    <s v="0DD"/>
    <x v="10"/>
    <x v="6"/>
    <x v="22"/>
    <x v="29"/>
    <s v="HK1785"/>
    <x v="2"/>
    <x v="0"/>
    <n v="2"/>
    <n v="12.5"/>
    <n v="30"/>
  </r>
  <r>
    <d v="2024-01-01T00:00:00"/>
    <x v="0"/>
    <s v="0DD"/>
    <x v="10"/>
    <x v="6"/>
    <x v="22"/>
    <x v="30"/>
    <s v="HK1680"/>
    <x v="2"/>
    <x v="6"/>
    <n v="2"/>
    <n v="12.5"/>
    <n v="30"/>
  </r>
  <r>
    <d v="2024-01-01T00:00:00"/>
    <x v="0"/>
    <s v="0DD"/>
    <x v="10"/>
    <x v="6"/>
    <x v="22"/>
    <x v="30"/>
    <s v="HK1785"/>
    <x v="2"/>
    <x v="0"/>
    <n v="18"/>
    <n v="112.5"/>
    <n v="430"/>
  </r>
  <r>
    <d v="2024-01-01T00:00:00"/>
    <x v="0"/>
    <s v="0DD"/>
    <x v="10"/>
    <x v="6"/>
    <x v="22"/>
    <x v="30"/>
    <s v="HK732"/>
    <x v="2"/>
    <x v="0"/>
    <n v="4"/>
    <n v="25"/>
    <n v="100"/>
  </r>
  <r>
    <d v="2024-01-01T00:00:00"/>
    <x v="0"/>
    <s v="0DD"/>
    <x v="10"/>
    <x v="6"/>
    <x v="22"/>
    <x v="31"/>
    <s v="HK1680"/>
    <x v="2"/>
    <x v="0"/>
    <n v="2"/>
    <n v="12.5"/>
    <n v="30"/>
  </r>
  <r>
    <d v="2024-01-01T00:00:00"/>
    <x v="0"/>
    <s v="0DD"/>
    <x v="10"/>
    <x v="6"/>
    <x v="22"/>
    <x v="31"/>
    <s v="HK1785"/>
    <x v="2"/>
    <x v="0"/>
    <n v="20"/>
    <n v="125"/>
    <n v="500"/>
  </r>
  <r>
    <d v="2024-01-01T00:00:00"/>
    <x v="0"/>
    <s v="0DD"/>
    <x v="10"/>
    <x v="6"/>
    <x v="22"/>
    <x v="31"/>
    <s v="HK732"/>
    <x v="2"/>
    <x v="0"/>
    <n v="2"/>
    <n v="12.5"/>
    <n v="30"/>
  </r>
  <r>
    <d v="2024-01-01T00:00:00"/>
    <x v="0"/>
    <s v="0DD"/>
    <x v="10"/>
    <x v="6"/>
    <x v="22"/>
    <x v="31"/>
    <s v="HK732"/>
    <x v="2"/>
    <x v="6"/>
    <n v="2"/>
    <n v="12.5"/>
    <n v="30"/>
  </r>
  <r>
    <d v="2024-01-01T00:00:00"/>
    <x v="0"/>
    <s v="0DD"/>
    <x v="10"/>
    <x v="8"/>
    <x v="23"/>
    <x v="32"/>
    <s v="HK1290"/>
    <x v="2"/>
    <x v="0"/>
    <n v="10"/>
    <n v="62.5"/>
    <n v="230"/>
  </r>
  <r>
    <d v="2024-01-01T00:00:00"/>
    <x v="0"/>
    <s v="0DD"/>
    <x v="10"/>
    <x v="8"/>
    <x v="23"/>
    <x v="33"/>
    <s v="HK1290"/>
    <x v="2"/>
    <x v="0"/>
    <n v="20"/>
    <n v="125"/>
    <n v="500"/>
  </r>
  <r>
    <d v="2024-01-01T00:00:00"/>
    <x v="0"/>
    <s v="0DD"/>
    <x v="10"/>
    <x v="8"/>
    <x v="23"/>
    <x v="33"/>
    <s v="HK1781"/>
    <x v="2"/>
    <x v="0"/>
    <n v="4"/>
    <n v="25"/>
    <n v="100"/>
  </r>
  <r>
    <d v="2024-01-01T00:00:00"/>
    <x v="0"/>
    <s v="0DD"/>
    <x v="10"/>
    <x v="6"/>
    <x v="24"/>
    <x v="34"/>
    <s v="HK1680"/>
    <x v="2"/>
    <x v="0"/>
    <n v="2"/>
    <n v="12.5"/>
    <n v="30"/>
  </r>
  <r>
    <d v="2024-01-01T00:00:00"/>
    <x v="0"/>
    <s v="0DD"/>
    <x v="10"/>
    <x v="6"/>
    <x v="24"/>
    <x v="35"/>
    <s v="HK1680"/>
    <x v="2"/>
    <x v="0"/>
    <n v="2"/>
    <n v="12.5"/>
    <n v="30"/>
  </r>
  <r>
    <d v="2024-01-01T00:00:00"/>
    <x v="0"/>
    <s v="0DD"/>
    <x v="10"/>
    <x v="6"/>
    <x v="24"/>
    <x v="35"/>
    <s v="HK1785"/>
    <x v="2"/>
    <x v="0"/>
    <n v="4"/>
    <n v="25"/>
    <n v="100"/>
  </r>
  <r>
    <d v="2024-01-01T00:00:00"/>
    <x v="0"/>
    <s v="0DD"/>
    <x v="10"/>
    <x v="6"/>
    <x v="24"/>
    <x v="36"/>
    <s v="HK732"/>
    <x v="2"/>
    <x v="0"/>
    <n v="2"/>
    <n v="12.5"/>
    <n v="30"/>
  </r>
  <r>
    <d v="2024-01-01T00:00:00"/>
    <x v="0"/>
    <s v="0DD"/>
    <x v="10"/>
    <x v="8"/>
    <x v="25"/>
    <x v="37"/>
    <s v="HK1290"/>
    <x v="2"/>
    <x v="0"/>
    <n v="12"/>
    <n v="75"/>
    <n v="300"/>
  </r>
  <r>
    <d v="2024-01-01T00:00:00"/>
    <x v="0"/>
    <s v="0DD"/>
    <x v="10"/>
    <x v="8"/>
    <x v="25"/>
    <x v="37"/>
    <s v="HK1781"/>
    <x v="2"/>
    <x v="0"/>
    <n v="2"/>
    <n v="12.5"/>
    <n v="30"/>
  </r>
  <r>
    <d v="2024-01-01T00:00:00"/>
    <x v="0"/>
    <s v="0DD"/>
    <x v="10"/>
    <x v="8"/>
    <x v="26"/>
    <x v="38"/>
    <s v="HK1781"/>
    <x v="2"/>
    <x v="0"/>
    <n v="2"/>
    <n v="12.5"/>
    <n v="30"/>
  </r>
  <r>
    <d v="2024-01-01T00:00:00"/>
    <x v="0"/>
    <s v="0DD"/>
    <x v="10"/>
    <x v="6"/>
    <x v="27"/>
    <x v="39"/>
    <s v="HK1680"/>
    <x v="2"/>
    <x v="0"/>
    <n v="4"/>
    <n v="25"/>
    <n v="100"/>
  </r>
  <r>
    <d v="2024-01-01T00:00:00"/>
    <x v="0"/>
    <s v="0DD"/>
    <x v="10"/>
    <x v="6"/>
    <x v="27"/>
    <x v="39"/>
    <s v="HK1680"/>
    <x v="2"/>
    <x v="6"/>
    <n v="2"/>
    <n v="12.5"/>
    <n v="30"/>
  </r>
  <r>
    <d v="2024-01-01T00:00:00"/>
    <x v="0"/>
    <s v="0DL"/>
    <x v="11"/>
    <x v="0"/>
    <x v="28"/>
    <x v="40"/>
    <s v="HK1970"/>
    <x v="0"/>
    <x v="0"/>
    <n v="12"/>
    <n v="2340"/>
    <n v="39"/>
  </r>
  <r>
    <d v="2024-01-01T00:00:00"/>
    <x v="0"/>
    <s v="0DL"/>
    <x v="11"/>
    <x v="0"/>
    <x v="28"/>
    <x v="40"/>
    <s v="HK5403"/>
    <x v="3"/>
    <x v="0"/>
    <n v="5"/>
    <n v="1030"/>
    <n v="1710"/>
  </r>
  <r>
    <d v="2024-01-01T00:00:00"/>
    <x v="0"/>
    <s v="0DL"/>
    <x v="11"/>
    <x v="0"/>
    <x v="28"/>
    <x v="40"/>
    <s v="HK655"/>
    <x v="0"/>
    <x v="0"/>
    <n v="6"/>
    <n v="990"/>
    <n v="1230"/>
  </r>
  <r>
    <d v="2024-01-01T00:00:00"/>
    <x v="0"/>
    <s v="0DL"/>
    <x v="11"/>
    <x v="5"/>
    <x v="13"/>
    <x v="41"/>
    <s v="HK1535"/>
    <x v="0"/>
    <x v="0"/>
    <n v="6"/>
    <n v="1230"/>
    <n v="2030"/>
  </r>
  <r>
    <d v="2024-01-01T00:00:00"/>
    <x v="0"/>
    <s v="0DL"/>
    <x v="11"/>
    <x v="5"/>
    <x v="13"/>
    <x v="41"/>
    <s v="HK1639"/>
    <x v="0"/>
    <x v="0"/>
    <n v="15"/>
    <n v="1945"/>
    <n v="3220"/>
  </r>
  <r>
    <d v="2024-01-01T00:00:00"/>
    <x v="0"/>
    <s v="0DP"/>
    <x v="12"/>
    <x v="9"/>
    <x v="29"/>
    <x v="42"/>
    <s v="HK2466"/>
    <x v="0"/>
    <x v="0"/>
    <n v="7"/>
    <n v="1080"/>
    <n v="1810"/>
  </r>
  <r>
    <d v="2024-01-01T00:00:00"/>
    <x v="0"/>
    <s v="0DR"/>
    <x v="13"/>
    <x v="5"/>
    <x v="30"/>
    <x v="43"/>
    <s v="HK1684"/>
    <x v="2"/>
    <x v="0"/>
    <n v="208"/>
    <n v="2895"/>
    <n v="52"/>
  </r>
  <r>
    <d v="2024-01-01T00:00:00"/>
    <x v="0"/>
    <s v="0DU"/>
    <x v="14"/>
    <x v="5"/>
    <x v="30"/>
    <x v="44"/>
    <s v="HK1739"/>
    <x v="0"/>
    <x v="0"/>
    <n v="86"/>
    <n v="1760"/>
    <n v="29"/>
  </r>
  <r>
    <d v="2024-01-01T00:00:00"/>
    <x v="0"/>
    <s v="0DU"/>
    <x v="14"/>
    <x v="5"/>
    <x v="30"/>
    <x v="44"/>
    <s v="HK1819"/>
    <x v="0"/>
    <x v="0"/>
    <n v="18"/>
    <n v="321"/>
    <n v="650"/>
  </r>
  <r>
    <d v="2024-01-01T00:00:00"/>
    <x v="0"/>
    <s v="0DU"/>
    <x v="14"/>
    <x v="5"/>
    <x v="30"/>
    <x v="44"/>
    <s v="HK2319"/>
    <x v="0"/>
    <x v="0"/>
    <n v="22"/>
    <n v="396"/>
    <n v="8"/>
  </r>
  <r>
    <d v="2024-01-01T00:00:00"/>
    <x v="0"/>
    <s v="0DU"/>
    <x v="14"/>
    <x v="5"/>
    <x v="30"/>
    <x v="45"/>
    <s v="HK1971"/>
    <x v="0"/>
    <x v="0"/>
    <n v="2"/>
    <n v="20"/>
    <n v="1"/>
  </r>
  <r>
    <d v="2024-01-01T00:00:00"/>
    <x v="0"/>
    <s v="0DX"/>
    <x v="15"/>
    <x v="0"/>
    <x v="2"/>
    <x v="46"/>
    <s v="HK1784"/>
    <x v="2"/>
    <x v="0"/>
    <n v="160"/>
    <n v="2400"/>
    <n v="60"/>
  </r>
  <r>
    <d v="2024-01-01T00:00:00"/>
    <x v="0"/>
    <s v="0DX"/>
    <x v="15"/>
    <x v="0"/>
    <x v="2"/>
    <x v="46"/>
    <s v="HK531"/>
    <x v="2"/>
    <x v="0"/>
    <n v="40"/>
    <n v="600"/>
    <n v="15"/>
  </r>
  <r>
    <d v="2024-01-01T00:00:00"/>
    <x v="0"/>
    <s v="0DX"/>
    <x v="15"/>
    <x v="10"/>
    <x v="31"/>
    <x v="47"/>
    <s v="HK1136"/>
    <x v="2"/>
    <x v="0"/>
    <n v="27"/>
    <n v="412"/>
    <n v="1030"/>
  </r>
  <r>
    <d v="2024-01-01T00:00:00"/>
    <x v="0"/>
    <s v="0DX"/>
    <x v="15"/>
    <x v="10"/>
    <x v="31"/>
    <x v="47"/>
    <s v="HK673"/>
    <x v="2"/>
    <x v="0"/>
    <n v="37"/>
    <n v="560"/>
    <n v="14"/>
  </r>
  <r>
    <d v="2024-01-01T00:00:00"/>
    <x v="0"/>
    <s v="0DX"/>
    <x v="15"/>
    <x v="10"/>
    <x v="31"/>
    <x v="47"/>
    <s v="HK946"/>
    <x v="2"/>
    <x v="0"/>
    <n v="48"/>
    <n v="720"/>
    <n v="18"/>
  </r>
  <r>
    <d v="2024-01-01T00:00:00"/>
    <x v="0"/>
    <s v="0DY"/>
    <x v="16"/>
    <x v="6"/>
    <x v="32"/>
    <x v="48"/>
    <s v="HK1674"/>
    <x v="2"/>
    <x v="0"/>
    <n v="35"/>
    <n v="355"/>
    <n v="1420"/>
  </r>
  <r>
    <d v="2024-01-01T00:00:00"/>
    <x v="0"/>
    <s v="0EN"/>
    <x v="16"/>
    <x v="0"/>
    <x v="33"/>
    <x v="49"/>
    <s v="HK1837"/>
    <x v="0"/>
    <x v="0"/>
    <n v="3"/>
    <n v="90"/>
    <n v="4"/>
  </r>
  <r>
    <d v="2024-01-01T00:00:00"/>
    <x v="0"/>
    <s v="0ER"/>
    <x v="17"/>
    <x v="0"/>
    <x v="34"/>
    <x v="50"/>
    <s v="HK1628"/>
    <x v="0"/>
    <x v="0"/>
    <n v="8"/>
    <n v="960"/>
    <n v="1640"/>
  </r>
  <r>
    <d v="2024-01-01T00:00:00"/>
    <x v="0"/>
    <s v="0ER"/>
    <x v="17"/>
    <x v="0"/>
    <x v="34"/>
    <x v="50"/>
    <s v="HK1914"/>
    <x v="0"/>
    <x v="0"/>
    <n v="11"/>
    <n v="2290"/>
    <n v="3829"/>
  </r>
  <r>
    <d v="2024-01-01T00:00:00"/>
    <x v="0"/>
    <s v="0ER"/>
    <x v="17"/>
    <x v="0"/>
    <x v="34"/>
    <x v="50"/>
    <s v="HK1967"/>
    <x v="0"/>
    <x v="0"/>
    <n v="6"/>
    <n v="750"/>
    <n v="1230"/>
  </r>
  <r>
    <d v="2024-01-01T00:00:00"/>
    <x v="0"/>
    <s v="0ET"/>
    <x v="18"/>
    <x v="11"/>
    <x v="35"/>
    <x v="51"/>
    <s v="HK5218"/>
    <x v="4"/>
    <x v="7"/>
    <n v="50"/>
    <n v="1032.3399999999999"/>
    <n v="3118"/>
  </r>
  <r>
    <d v="2024-01-01T00:00:00"/>
    <x v="0"/>
    <s v="0ET"/>
    <x v="18"/>
    <x v="11"/>
    <x v="35"/>
    <x v="51"/>
    <s v="HK5336"/>
    <x v="4"/>
    <x v="7"/>
    <n v="61"/>
    <n v="1813.99"/>
    <n v="55"/>
  </r>
  <r>
    <d v="2024-01-01T00:00:00"/>
    <x v="0"/>
    <s v="0EV"/>
    <x v="19"/>
    <x v="4"/>
    <x v="7"/>
    <x v="52"/>
    <s v="HK5384"/>
    <x v="5"/>
    <x v="1"/>
    <n v="95"/>
    <n v="6707"/>
    <n v="517"/>
  </r>
  <r>
    <d v="2024-01-01T00:00:00"/>
    <x v="0"/>
    <s v="0EV"/>
    <x v="19"/>
    <x v="4"/>
    <x v="7"/>
    <x v="52"/>
    <s v="HK5386"/>
    <x v="5"/>
    <x v="1"/>
    <n v="112"/>
    <n v="8273"/>
    <n v="563"/>
  </r>
  <r>
    <d v="2024-01-01T00:00:00"/>
    <x v="0"/>
    <s v="0EV"/>
    <x v="19"/>
    <x v="4"/>
    <x v="7"/>
    <x v="52"/>
    <s v="HK5387"/>
    <x v="5"/>
    <x v="1"/>
    <n v="117"/>
    <n v="8608.5"/>
    <n v="609"/>
  </r>
  <r>
    <d v="2024-01-01T00:00:00"/>
    <x v="0"/>
    <s v="0EX"/>
    <x v="20"/>
    <x v="7"/>
    <x v="36"/>
    <x v="53"/>
    <s v="HK5251"/>
    <x v="6"/>
    <x v="7"/>
    <n v="6"/>
    <n v="127.12"/>
    <n v="348"/>
  </r>
  <r>
    <d v="2024-01-01T00:00:00"/>
    <x v="0"/>
    <s v="0EX"/>
    <x v="20"/>
    <x v="7"/>
    <x v="36"/>
    <x v="53"/>
    <s v="HK5416"/>
    <x v="6"/>
    <x v="7"/>
    <n v="17"/>
    <n v="225.9"/>
    <n v="1106"/>
  </r>
  <r>
    <d v="2024-01-01T00:00:00"/>
    <x v="0"/>
    <s v="0EX"/>
    <x v="20"/>
    <x v="7"/>
    <x v="37"/>
    <x v="54"/>
    <s v="HK5251"/>
    <x v="6"/>
    <x v="7"/>
    <n v="86"/>
    <n v="1515.03"/>
    <n v="4948"/>
  </r>
  <r>
    <d v="2024-01-01T00:00:00"/>
    <x v="0"/>
    <s v="0EX"/>
    <x v="20"/>
    <x v="7"/>
    <x v="37"/>
    <x v="54"/>
    <s v="HK5416"/>
    <x v="6"/>
    <x v="7"/>
    <n v="65"/>
    <n v="1156.29"/>
    <n v="3548"/>
  </r>
  <r>
    <d v="2024-01-01T00:00:00"/>
    <x v="0"/>
    <s v="ODV"/>
    <x v="21"/>
    <x v="5"/>
    <x v="12"/>
    <x v="55"/>
    <s v="HK1738"/>
    <x v="0"/>
    <x v="9"/>
    <n v="1"/>
    <n v="12"/>
    <n v="32"/>
  </r>
  <r>
    <d v="2024-01-01T00:00:00"/>
    <x v="0"/>
    <s v="ODV"/>
    <x v="21"/>
    <x v="5"/>
    <x v="12"/>
    <x v="55"/>
    <s v="HK1738"/>
    <x v="0"/>
    <x v="0"/>
    <n v="15"/>
    <n v="234"/>
    <n v="7"/>
  </r>
  <r>
    <d v="2024-01-01T00:00:00"/>
    <x v="0"/>
    <s v="ODV"/>
    <x v="21"/>
    <x v="5"/>
    <x v="12"/>
    <x v="55"/>
    <s v="HK1738"/>
    <x v="0"/>
    <x v="5"/>
    <n v="1"/>
    <n v="15"/>
    <n v="39"/>
  </r>
  <r>
    <d v="2024-01-01T00:00:00"/>
    <x v="0"/>
    <s v="ODV"/>
    <x v="21"/>
    <x v="5"/>
    <x v="12"/>
    <x v="55"/>
    <s v="HK1738"/>
    <x v="0"/>
    <x v="2"/>
    <n v="29"/>
    <n v="370"/>
    <n v="1130"/>
  </r>
  <r>
    <d v="2024-01-01T00:00:00"/>
    <x v="0"/>
    <s v="ODV"/>
    <x v="21"/>
    <x v="5"/>
    <x v="12"/>
    <x v="55"/>
    <s v="HK1738"/>
    <x v="0"/>
    <x v="4"/>
    <n v="8"/>
    <n v="112"/>
    <n v="3"/>
  </r>
  <r>
    <d v="2024-01-01T00:00:00"/>
    <x v="0"/>
    <s v="ODV"/>
    <x v="21"/>
    <x v="5"/>
    <x v="12"/>
    <x v="55"/>
    <s v="HK1823"/>
    <x v="0"/>
    <x v="0"/>
    <n v="2"/>
    <n v="30"/>
    <n v="1"/>
  </r>
  <r>
    <d v="2024-01-01T00:00:00"/>
    <x v="0"/>
    <s v="ODV"/>
    <x v="21"/>
    <x v="5"/>
    <x v="12"/>
    <x v="55"/>
    <s v="HK1823"/>
    <x v="0"/>
    <x v="5"/>
    <n v="2"/>
    <n v="24"/>
    <n v="40"/>
  </r>
  <r>
    <d v="2024-01-01T00:00:00"/>
    <x v="0"/>
    <s v="ODV"/>
    <x v="21"/>
    <x v="5"/>
    <x v="12"/>
    <x v="55"/>
    <s v="HK1823"/>
    <x v="0"/>
    <x v="2"/>
    <n v="3"/>
    <n v="30"/>
    <n v="1"/>
  </r>
  <r>
    <d v="2024-01-01T00:00:00"/>
    <x v="0"/>
    <s v="ODV"/>
    <x v="21"/>
    <x v="5"/>
    <x v="12"/>
    <x v="55"/>
    <s v="HK1823"/>
    <x v="0"/>
    <x v="4"/>
    <n v="1"/>
    <n v="15"/>
    <n v="20"/>
  </r>
  <r>
    <d v="2024-01-01T00:00:00"/>
    <x v="0"/>
    <s v="OEY"/>
    <x v="22"/>
    <x v="7"/>
    <x v="38"/>
    <x v="56"/>
    <s v="HK5371"/>
    <x v="4"/>
    <x v="7"/>
    <n v="34"/>
    <n v="600.79999999999995"/>
    <n v="243"/>
  </r>
  <r>
    <d v="2024-01-01T00:00:00"/>
    <x v="0"/>
    <s v="OEY"/>
    <x v="22"/>
    <x v="7"/>
    <x v="39"/>
    <x v="57"/>
    <s v="HK5371"/>
    <x v="4"/>
    <x v="7"/>
    <n v="48"/>
    <n v="1018.3"/>
    <n v="379"/>
  </r>
  <r>
    <d v="2024-01-01T00:00:00"/>
    <x v="0"/>
    <s v="OEY"/>
    <x v="22"/>
    <x v="7"/>
    <x v="40"/>
    <x v="58"/>
    <s v="HK5372"/>
    <x v="6"/>
    <x v="7"/>
    <n v="92"/>
    <n v="1281.4000000000001"/>
    <n v="593"/>
  </r>
  <r>
    <d v="2024-02-01T00:00:00"/>
    <x v="1"/>
    <s v="0BH"/>
    <x v="0"/>
    <x v="0"/>
    <x v="0"/>
    <x v="0"/>
    <s v="HK2108"/>
    <x v="0"/>
    <x v="0"/>
    <n v="1"/>
    <n v="150"/>
    <n v="230"/>
  </r>
  <r>
    <d v="2024-02-01T00:00:00"/>
    <x v="1"/>
    <s v="0BH"/>
    <x v="0"/>
    <x v="0"/>
    <x v="0"/>
    <x v="0"/>
    <s v="HK2171"/>
    <x v="0"/>
    <x v="0"/>
    <n v="2"/>
    <n v="240"/>
    <n v="4"/>
  </r>
  <r>
    <d v="2024-02-01T00:00:00"/>
    <x v="1"/>
    <s v="0BH"/>
    <x v="0"/>
    <x v="0"/>
    <x v="28"/>
    <x v="59"/>
    <s v="HK2108"/>
    <x v="0"/>
    <x v="0"/>
    <n v="1"/>
    <n v="120"/>
    <n v="2"/>
  </r>
  <r>
    <d v="2024-02-01T00:00:00"/>
    <x v="1"/>
    <s v="0BH"/>
    <x v="0"/>
    <x v="0"/>
    <x v="1"/>
    <x v="1"/>
    <s v="HK2171"/>
    <x v="0"/>
    <x v="0"/>
    <n v="2"/>
    <n v="420"/>
    <n v="7"/>
  </r>
  <r>
    <d v="2024-02-01T00:00:00"/>
    <x v="1"/>
    <s v="0BH"/>
    <x v="0"/>
    <x v="0"/>
    <x v="2"/>
    <x v="2"/>
    <s v="HK2108"/>
    <x v="0"/>
    <x v="0"/>
    <n v="5"/>
    <n v="480"/>
    <n v="750"/>
  </r>
  <r>
    <d v="2024-02-01T00:00:00"/>
    <x v="1"/>
    <s v="0BH"/>
    <x v="0"/>
    <x v="10"/>
    <x v="31"/>
    <x v="60"/>
    <s v="HK2108"/>
    <x v="0"/>
    <x v="0"/>
    <n v="4"/>
    <n v="318"/>
    <n v="530"/>
  </r>
  <r>
    <d v="2024-02-01T00:00:00"/>
    <x v="1"/>
    <s v="0BH"/>
    <x v="0"/>
    <x v="10"/>
    <x v="31"/>
    <x v="60"/>
    <s v="HK2171"/>
    <x v="0"/>
    <x v="0"/>
    <n v="4"/>
    <n v="280"/>
    <n v="430"/>
  </r>
  <r>
    <d v="2024-02-01T00:00:00"/>
    <x v="1"/>
    <s v="0BM"/>
    <x v="1"/>
    <x v="1"/>
    <x v="3"/>
    <x v="3"/>
    <s v="HK1741"/>
    <x v="0"/>
    <x v="1"/>
    <n v="14"/>
    <n v="490"/>
    <n v="430"/>
  </r>
  <r>
    <d v="2024-02-01T00:00:00"/>
    <x v="1"/>
    <s v="0BM"/>
    <x v="1"/>
    <x v="1"/>
    <x v="3"/>
    <x v="3"/>
    <s v="HK2065"/>
    <x v="0"/>
    <x v="1"/>
    <n v="14"/>
    <n v="481"/>
    <n v="506"/>
  </r>
  <r>
    <d v="2024-02-01T00:00:00"/>
    <x v="1"/>
    <s v="0BM"/>
    <x v="1"/>
    <x v="2"/>
    <x v="4"/>
    <x v="4"/>
    <s v="HK2004"/>
    <x v="0"/>
    <x v="1"/>
    <n v="30"/>
    <n v="656"/>
    <n v="1030"/>
  </r>
  <r>
    <d v="2024-02-01T00:00:00"/>
    <x v="1"/>
    <s v="0BM"/>
    <x v="1"/>
    <x v="2"/>
    <x v="4"/>
    <x v="4"/>
    <s v="HK2095"/>
    <x v="0"/>
    <x v="1"/>
    <n v="22"/>
    <n v="611"/>
    <n v="11"/>
  </r>
  <r>
    <d v="2024-02-01T00:00:00"/>
    <x v="1"/>
    <s v="0BM"/>
    <x v="1"/>
    <x v="2"/>
    <x v="4"/>
    <x v="61"/>
    <s v="HK1741"/>
    <x v="0"/>
    <x v="1"/>
    <n v="18"/>
    <n v="485"/>
    <n v="1242"/>
  </r>
  <r>
    <d v="2024-02-01T00:00:00"/>
    <x v="1"/>
    <s v="0BM"/>
    <x v="1"/>
    <x v="3"/>
    <x v="5"/>
    <x v="5"/>
    <s v="HK2004"/>
    <x v="0"/>
    <x v="1"/>
    <n v="60"/>
    <n v="1397"/>
    <n v="2118"/>
  </r>
  <r>
    <d v="2024-02-01T00:00:00"/>
    <x v="1"/>
    <s v="0BM"/>
    <x v="1"/>
    <x v="3"/>
    <x v="5"/>
    <x v="5"/>
    <s v="HK2095"/>
    <x v="0"/>
    <x v="1"/>
    <n v="4"/>
    <n v="164"/>
    <n v="2"/>
  </r>
  <r>
    <d v="2024-02-01T00:00:00"/>
    <x v="1"/>
    <s v="0BM"/>
    <x v="1"/>
    <x v="3"/>
    <x v="6"/>
    <x v="6"/>
    <s v="HK1741"/>
    <x v="0"/>
    <x v="1"/>
    <n v="81"/>
    <n v="2185"/>
    <n v="3412"/>
  </r>
  <r>
    <d v="2024-02-01T00:00:00"/>
    <x v="1"/>
    <s v="0BM"/>
    <x v="1"/>
    <x v="3"/>
    <x v="6"/>
    <x v="6"/>
    <s v="HK1750"/>
    <x v="0"/>
    <x v="1"/>
    <n v="152"/>
    <n v="4450"/>
    <n v="6618"/>
  </r>
  <r>
    <d v="2024-02-01T00:00:00"/>
    <x v="1"/>
    <s v="0BM"/>
    <x v="1"/>
    <x v="3"/>
    <x v="6"/>
    <x v="6"/>
    <s v="HK2065"/>
    <x v="0"/>
    <x v="1"/>
    <n v="128"/>
    <n v="3633"/>
    <n v="5612"/>
  </r>
  <r>
    <d v="2024-02-01T00:00:00"/>
    <x v="1"/>
    <s v="0BM"/>
    <x v="1"/>
    <x v="3"/>
    <x v="6"/>
    <x v="6"/>
    <s v="HK2095"/>
    <x v="0"/>
    <x v="1"/>
    <n v="95"/>
    <n v="2744"/>
    <n v="3636"/>
  </r>
  <r>
    <d v="2024-02-01T00:00:00"/>
    <x v="1"/>
    <s v="0BN"/>
    <x v="23"/>
    <x v="10"/>
    <x v="31"/>
    <x v="62"/>
    <s v="HK1648"/>
    <x v="0"/>
    <x v="0"/>
    <n v="2"/>
    <n v="40"/>
    <n v="1"/>
  </r>
  <r>
    <d v="2024-02-01T00:00:00"/>
    <x v="1"/>
    <s v="0BN"/>
    <x v="23"/>
    <x v="10"/>
    <x v="31"/>
    <x v="62"/>
    <s v="HK1994"/>
    <x v="0"/>
    <x v="0"/>
    <n v="9"/>
    <n v="100"/>
    <n v="3"/>
  </r>
  <r>
    <d v="2024-02-01T00:00:00"/>
    <x v="1"/>
    <s v="0BP"/>
    <x v="24"/>
    <x v="0"/>
    <x v="0"/>
    <x v="63"/>
    <s v="HK4733"/>
    <x v="2"/>
    <x v="0"/>
    <n v="10"/>
    <n v="120"/>
    <n v="3"/>
  </r>
  <r>
    <d v="2024-02-01T00:00:00"/>
    <x v="1"/>
    <s v="0BR"/>
    <x v="2"/>
    <x v="4"/>
    <x v="7"/>
    <x v="7"/>
    <s v="HK2892"/>
    <x v="1"/>
    <x v="1"/>
    <n v="76"/>
    <n v="5508"/>
    <n v="44"/>
  </r>
  <r>
    <d v="2024-02-01T00:00:00"/>
    <x v="1"/>
    <s v="0BR"/>
    <x v="2"/>
    <x v="4"/>
    <x v="7"/>
    <x v="7"/>
    <s v="HK4336"/>
    <x v="1"/>
    <x v="1"/>
    <n v="52"/>
    <n v="4021"/>
    <n v="27"/>
  </r>
  <r>
    <d v="2024-02-01T00:00:00"/>
    <x v="1"/>
    <s v="0BR"/>
    <x v="2"/>
    <x v="4"/>
    <x v="7"/>
    <x v="7"/>
    <s v="HK4336"/>
    <x v="1"/>
    <x v="2"/>
    <n v="8"/>
    <n v="641"/>
    <n v="9"/>
  </r>
  <r>
    <d v="2024-02-01T00:00:00"/>
    <x v="1"/>
    <s v="0BR"/>
    <x v="2"/>
    <x v="4"/>
    <x v="7"/>
    <x v="7"/>
    <s v="HK4416"/>
    <x v="1"/>
    <x v="1"/>
    <n v="92"/>
    <n v="6952"/>
    <n v="44"/>
  </r>
  <r>
    <d v="2024-02-01T00:00:00"/>
    <x v="1"/>
    <s v="0BR"/>
    <x v="2"/>
    <x v="4"/>
    <x v="7"/>
    <x v="7"/>
    <s v="HK4542"/>
    <x v="1"/>
    <x v="1"/>
    <n v="71"/>
    <n v="5412"/>
    <n v="39"/>
  </r>
  <r>
    <d v="2024-02-01T00:00:00"/>
    <x v="1"/>
    <s v="0BR"/>
    <x v="2"/>
    <x v="4"/>
    <x v="7"/>
    <x v="7"/>
    <s v="HK4704"/>
    <x v="1"/>
    <x v="1"/>
    <n v="74"/>
    <n v="5285"/>
    <n v="38"/>
  </r>
  <r>
    <d v="2024-02-01T00:00:00"/>
    <x v="1"/>
    <s v="0BR"/>
    <x v="2"/>
    <x v="4"/>
    <x v="7"/>
    <x v="7"/>
    <s v="HK4939"/>
    <x v="1"/>
    <x v="1"/>
    <n v="67"/>
    <n v="5068"/>
    <n v="33"/>
  </r>
  <r>
    <d v="2024-02-01T00:00:00"/>
    <x v="1"/>
    <s v="0BR"/>
    <x v="2"/>
    <x v="4"/>
    <x v="7"/>
    <x v="7"/>
    <s v="HK5113"/>
    <x v="1"/>
    <x v="1"/>
    <n v="73"/>
    <n v="5736"/>
    <n v="38"/>
  </r>
  <r>
    <d v="2024-02-01T00:00:00"/>
    <x v="1"/>
    <s v="0BR"/>
    <x v="2"/>
    <x v="4"/>
    <x v="7"/>
    <x v="7"/>
    <s v="HK5167"/>
    <x v="1"/>
    <x v="1"/>
    <n v="74"/>
    <n v="5666"/>
    <n v="38"/>
  </r>
  <r>
    <d v="2024-02-01T00:00:00"/>
    <x v="1"/>
    <s v="0BR"/>
    <x v="2"/>
    <x v="4"/>
    <x v="7"/>
    <x v="7"/>
    <s v="HK5300"/>
    <x v="1"/>
    <x v="1"/>
    <n v="77"/>
    <n v="5832"/>
    <n v="39"/>
  </r>
  <r>
    <d v="2024-02-01T00:00:00"/>
    <x v="1"/>
    <s v="0BR"/>
    <x v="2"/>
    <x v="4"/>
    <x v="7"/>
    <x v="7"/>
    <s v="HK5428"/>
    <x v="1"/>
    <x v="1"/>
    <n v="72"/>
    <n v="5445"/>
    <n v="37"/>
  </r>
  <r>
    <d v="2024-02-01T00:00:00"/>
    <x v="1"/>
    <s v="0BR"/>
    <x v="2"/>
    <x v="3"/>
    <x v="8"/>
    <x v="8"/>
    <s v="HK1767"/>
    <x v="0"/>
    <x v="1"/>
    <n v="27"/>
    <n v="640"/>
    <n v="18"/>
  </r>
  <r>
    <d v="2024-02-01T00:00:00"/>
    <x v="1"/>
    <s v="0BR"/>
    <x v="2"/>
    <x v="3"/>
    <x v="8"/>
    <x v="8"/>
    <s v="HK3631"/>
    <x v="0"/>
    <x v="1"/>
    <n v="80"/>
    <n v="2098"/>
    <n v="55"/>
  </r>
  <r>
    <d v="2024-02-01T00:00:00"/>
    <x v="1"/>
    <s v="0BR"/>
    <x v="2"/>
    <x v="3"/>
    <x v="8"/>
    <x v="8"/>
    <s v="HK660"/>
    <x v="0"/>
    <x v="1"/>
    <n v="50"/>
    <n v="1205"/>
    <n v="36"/>
  </r>
  <r>
    <d v="2024-02-01T00:00:00"/>
    <x v="1"/>
    <s v="0BR"/>
    <x v="2"/>
    <x v="4"/>
    <x v="9"/>
    <x v="9"/>
    <s v="HK2892"/>
    <x v="1"/>
    <x v="1"/>
    <n v="9"/>
    <n v="720"/>
    <n v="5"/>
  </r>
  <r>
    <d v="2024-02-01T00:00:00"/>
    <x v="1"/>
    <s v="0BR"/>
    <x v="2"/>
    <x v="4"/>
    <x v="9"/>
    <x v="9"/>
    <s v="HK4336"/>
    <x v="1"/>
    <x v="1"/>
    <n v="23"/>
    <n v="1797"/>
    <n v="10"/>
  </r>
  <r>
    <d v="2024-02-01T00:00:00"/>
    <x v="1"/>
    <s v="0BR"/>
    <x v="2"/>
    <x v="4"/>
    <x v="9"/>
    <x v="9"/>
    <s v="HK4336"/>
    <x v="1"/>
    <x v="2"/>
    <n v="5"/>
    <n v="406"/>
    <n v="5"/>
  </r>
  <r>
    <d v="2024-02-01T00:00:00"/>
    <x v="1"/>
    <s v="0BR"/>
    <x v="2"/>
    <x v="4"/>
    <x v="9"/>
    <x v="9"/>
    <s v="HK4416"/>
    <x v="1"/>
    <x v="1"/>
    <n v="6"/>
    <n v="480"/>
    <n v="3"/>
  </r>
  <r>
    <d v="2024-02-01T00:00:00"/>
    <x v="1"/>
    <s v="0BR"/>
    <x v="2"/>
    <x v="4"/>
    <x v="9"/>
    <x v="9"/>
    <s v="HK4542"/>
    <x v="1"/>
    <x v="1"/>
    <n v="15"/>
    <n v="1150"/>
    <n v="8"/>
  </r>
  <r>
    <d v="2024-02-01T00:00:00"/>
    <x v="1"/>
    <s v="0BR"/>
    <x v="2"/>
    <x v="4"/>
    <x v="9"/>
    <x v="9"/>
    <s v="HK4704"/>
    <x v="1"/>
    <x v="1"/>
    <n v="16"/>
    <n v="1202"/>
    <n v="7"/>
  </r>
  <r>
    <d v="2024-02-01T00:00:00"/>
    <x v="1"/>
    <s v="0BR"/>
    <x v="2"/>
    <x v="4"/>
    <x v="9"/>
    <x v="9"/>
    <s v="HK4939"/>
    <x v="1"/>
    <x v="1"/>
    <n v="31"/>
    <n v="2415"/>
    <n v="15"/>
  </r>
  <r>
    <d v="2024-02-01T00:00:00"/>
    <x v="1"/>
    <s v="0BR"/>
    <x v="2"/>
    <x v="4"/>
    <x v="9"/>
    <x v="9"/>
    <s v="HK5113"/>
    <x v="1"/>
    <x v="1"/>
    <n v="17"/>
    <n v="1347"/>
    <n v="9"/>
  </r>
  <r>
    <d v="2024-02-01T00:00:00"/>
    <x v="1"/>
    <s v="0BR"/>
    <x v="2"/>
    <x v="4"/>
    <x v="9"/>
    <x v="9"/>
    <s v="HK5167"/>
    <x v="1"/>
    <x v="1"/>
    <n v="19"/>
    <n v="1520"/>
    <n v="8"/>
  </r>
  <r>
    <d v="2024-02-01T00:00:00"/>
    <x v="1"/>
    <s v="0BR"/>
    <x v="2"/>
    <x v="4"/>
    <x v="9"/>
    <x v="9"/>
    <s v="HK5300"/>
    <x v="1"/>
    <x v="1"/>
    <n v="27"/>
    <n v="2153"/>
    <n v="12"/>
  </r>
  <r>
    <d v="2024-02-01T00:00:00"/>
    <x v="1"/>
    <s v="0BR"/>
    <x v="2"/>
    <x v="4"/>
    <x v="9"/>
    <x v="9"/>
    <s v="HK5428"/>
    <x v="1"/>
    <x v="1"/>
    <n v="23"/>
    <n v="1840"/>
    <n v="12"/>
  </r>
  <r>
    <d v="2024-02-01T00:00:00"/>
    <x v="1"/>
    <s v="0BS"/>
    <x v="3"/>
    <x v="1"/>
    <x v="10"/>
    <x v="10"/>
    <s v="HK1198"/>
    <x v="0"/>
    <x v="3"/>
    <n v="72"/>
    <n v="1160"/>
    <n v="3048"/>
  </r>
  <r>
    <d v="2024-02-01T00:00:00"/>
    <x v="1"/>
    <s v="0BT"/>
    <x v="4"/>
    <x v="4"/>
    <x v="11"/>
    <x v="64"/>
    <s v="HK5224"/>
    <x v="1"/>
    <x v="1"/>
    <n v="87"/>
    <n v="4878"/>
    <n v="3642"/>
  </r>
  <r>
    <d v="2024-02-01T00:00:00"/>
    <x v="1"/>
    <s v="0BT"/>
    <x v="4"/>
    <x v="4"/>
    <x v="11"/>
    <x v="64"/>
    <s v="HK5249"/>
    <x v="1"/>
    <x v="1"/>
    <n v="74"/>
    <n v="4002"/>
    <n v="3500"/>
  </r>
  <r>
    <d v="2024-02-01T00:00:00"/>
    <x v="1"/>
    <s v="0BT"/>
    <x v="4"/>
    <x v="4"/>
    <x v="11"/>
    <x v="64"/>
    <s v="HK5269"/>
    <x v="1"/>
    <x v="1"/>
    <n v="81"/>
    <n v="4583"/>
    <n v="3936"/>
  </r>
  <r>
    <d v="2024-02-01T00:00:00"/>
    <x v="1"/>
    <s v="0BT"/>
    <x v="4"/>
    <x v="4"/>
    <x v="11"/>
    <x v="64"/>
    <s v="HK5270"/>
    <x v="1"/>
    <x v="1"/>
    <n v="82"/>
    <n v="4631"/>
    <n v="3648"/>
  </r>
  <r>
    <d v="2024-02-01T00:00:00"/>
    <x v="1"/>
    <s v="0BT"/>
    <x v="4"/>
    <x v="4"/>
    <x v="11"/>
    <x v="64"/>
    <s v="HK5311"/>
    <x v="1"/>
    <x v="1"/>
    <n v="92"/>
    <n v="5430"/>
    <n v="3712"/>
  </r>
  <r>
    <d v="2024-02-01T00:00:00"/>
    <x v="1"/>
    <s v="0BT"/>
    <x v="4"/>
    <x v="4"/>
    <x v="11"/>
    <x v="64"/>
    <s v="HK5332"/>
    <x v="1"/>
    <x v="1"/>
    <n v="75"/>
    <n v="4521"/>
    <n v="2930"/>
  </r>
  <r>
    <d v="2024-02-01T00:00:00"/>
    <x v="1"/>
    <s v="0CC"/>
    <x v="5"/>
    <x v="5"/>
    <x v="12"/>
    <x v="12"/>
    <s v="HK1723"/>
    <x v="0"/>
    <x v="2"/>
    <n v="42"/>
    <n v="464"/>
    <n v="1307"/>
  </r>
  <r>
    <d v="2024-02-01T00:00:00"/>
    <x v="1"/>
    <s v="0CC"/>
    <x v="5"/>
    <x v="5"/>
    <x v="12"/>
    <x v="12"/>
    <s v="HK1723"/>
    <x v="0"/>
    <x v="4"/>
    <n v="11"/>
    <n v="125"/>
    <n v="2252"/>
  </r>
  <r>
    <d v="2024-02-01T00:00:00"/>
    <x v="1"/>
    <s v="0CK"/>
    <x v="6"/>
    <x v="5"/>
    <x v="13"/>
    <x v="13"/>
    <s v="HK1364"/>
    <x v="0"/>
    <x v="0"/>
    <n v="3"/>
    <n v="265"/>
    <n v="850"/>
  </r>
  <r>
    <d v="2024-02-01T00:00:00"/>
    <x v="1"/>
    <s v="0CK"/>
    <x v="6"/>
    <x v="5"/>
    <x v="13"/>
    <x v="13"/>
    <s v="HK1766"/>
    <x v="0"/>
    <x v="0"/>
    <n v="2"/>
    <n v="90"/>
    <n v="3"/>
  </r>
  <r>
    <d v="2024-02-01T00:00:00"/>
    <x v="1"/>
    <s v="0CK"/>
    <x v="6"/>
    <x v="5"/>
    <x v="13"/>
    <x v="13"/>
    <s v="HK2037"/>
    <x v="0"/>
    <x v="0"/>
    <n v="2"/>
    <n v="190"/>
    <n v="620"/>
  </r>
  <r>
    <d v="2024-02-01T00:00:00"/>
    <x v="1"/>
    <s v="0CP"/>
    <x v="7"/>
    <x v="6"/>
    <x v="14"/>
    <x v="14"/>
    <s v="HK383"/>
    <x v="2"/>
    <x v="0"/>
    <n v="81"/>
    <n v="988"/>
    <n v="2242"/>
  </r>
  <r>
    <d v="2024-02-01T00:00:00"/>
    <x v="1"/>
    <s v="0CR"/>
    <x v="25"/>
    <x v="3"/>
    <x v="8"/>
    <x v="65"/>
    <s v="HK4014"/>
    <x v="7"/>
    <x v="1"/>
    <n v="58"/>
    <n v="3594"/>
    <n v="4348"/>
  </r>
  <r>
    <d v="2024-02-01T00:00:00"/>
    <x v="1"/>
    <s v="0CR"/>
    <x v="25"/>
    <x v="3"/>
    <x v="8"/>
    <x v="65"/>
    <s v="HK4077"/>
    <x v="7"/>
    <x v="1"/>
    <n v="0"/>
    <n v="0"/>
    <n v="0"/>
  </r>
  <r>
    <d v="2024-02-01T00:00:00"/>
    <x v="1"/>
    <s v="0CR"/>
    <x v="25"/>
    <x v="3"/>
    <x v="8"/>
    <x v="65"/>
    <s v="HK4193"/>
    <x v="7"/>
    <x v="1"/>
    <n v="0"/>
    <n v="0"/>
    <n v="0"/>
  </r>
  <r>
    <d v="2024-02-01T00:00:00"/>
    <x v="1"/>
    <s v="0CR"/>
    <x v="25"/>
    <x v="3"/>
    <x v="8"/>
    <x v="65"/>
    <s v="HK4198"/>
    <x v="7"/>
    <x v="1"/>
    <n v="0"/>
    <n v="0"/>
    <n v="0"/>
  </r>
  <r>
    <d v="2024-02-01T00:00:00"/>
    <x v="1"/>
    <s v="0CR"/>
    <x v="25"/>
    <x v="3"/>
    <x v="8"/>
    <x v="65"/>
    <s v="HK4436"/>
    <x v="7"/>
    <x v="1"/>
    <n v="60"/>
    <n v="3902"/>
    <n v="5506"/>
  </r>
  <r>
    <d v="2024-02-01T00:00:00"/>
    <x v="1"/>
    <s v="0CR"/>
    <x v="25"/>
    <x v="3"/>
    <x v="8"/>
    <x v="65"/>
    <s v="HK4952"/>
    <x v="7"/>
    <x v="1"/>
    <n v="0"/>
    <n v="0"/>
    <n v="506"/>
  </r>
  <r>
    <d v="2024-02-01T00:00:00"/>
    <x v="1"/>
    <s v="0CR"/>
    <x v="25"/>
    <x v="3"/>
    <x v="8"/>
    <x v="65"/>
    <s v="HK4968"/>
    <x v="7"/>
    <x v="1"/>
    <n v="0"/>
    <n v="0"/>
    <n v="0"/>
  </r>
  <r>
    <d v="2024-02-01T00:00:00"/>
    <x v="1"/>
    <s v="0CR"/>
    <x v="25"/>
    <x v="3"/>
    <x v="8"/>
    <x v="65"/>
    <s v="HK5085"/>
    <x v="7"/>
    <x v="1"/>
    <n v="65"/>
    <n v="3148"/>
    <n v="5824"/>
  </r>
  <r>
    <d v="2024-02-01T00:00:00"/>
    <x v="1"/>
    <s v="0CR"/>
    <x v="25"/>
    <x v="3"/>
    <x v="8"/>
    <x v="65"/>
    <s v="HK5106"/>
    <x v="7"/>
    <x v="1"/>
    <n v="0"/>
    <n v="0"/>
    <n v="0"/>
  </r>
  <r>
    <d v="2024-02-01T00:00:00"/>
    <x v="1"/>
    <s v="0CR"/>
    <x v="25"/>
    <x v="3"/>
    <x v="8"/>
    <x v="65"/>
    <s v="HK5177"/>
    <x v="7"/>
    <x v="1"/>
    <n v="40"/>
    <n v="3351"/>
    <n v="3724"/>
  </r>
  <r>
    <d v="2024-02-01T00:00:00"/>
    <x v="1"/>
    <s v="0CW"/>
    <x v="9"/>
    <x v="5"/>
    <x v="16"/>
    <x v="66"/>
    <s v="HK1525"/>
    <x v="0"/>
    <x v="0"/>
    <n v="3"/>
    <n v="55"/>
    <n v="100"/>
  </r>
  <r>
    <d v="2024-02-01T00:00:00"/>
    <x v="1"/>
    <s v="0CW"/>
    <x v="9"/>
    <x v="5"/>
    <x v="16"/>
    <x v="66"/>
    <s v="HK1525"/>
    <x v="0"/>
    <x v="0"/>
    <n v="112"/>
    <n v="2435"/>
    <n v="4210"/>
  </r>
  <r>
    <d v="2024-02-01T00:00:00"/>
    <x v="1"/>
    <s v="0CW"/>
    <x v="9"/>
    <x v="5"/>
    <x v="16"/>
    <x v="66"/>
    <s v="HK1525"/>
    <x v="0"/>
    <x v="5"/>
    <n v="69"/>
    <n v="1465"/>
    <n v="2630"/>
  </r>
  <r>
    <d v="2024-02-01T00:00:00"/>
    <x v="1"/>
    <s v="0DD"/>
    <x v="10"/>
    <x v="6"/>
    <x v="17"/>
    <x v="17"/>
    <s v="HK732"/>
    <x v="2"/>
    <x v="0"/>
    <n v="4"/>
    <n v="25"/>
    <n v="100"/>
  </r>
  <r>
    <d v="2024-02-01T00:00:00"/>
    <x v="1"/>
    <s v="0DD"/>
    <x v="10"/>
    <x v="6"/>
    <x v="17"/>
    <x v="18"/>
    <s v="HK1680"/>
    <x v="2"/>
    <x v="0"/>
    <n v="2"/>
    <n v="12.5"/>
    <n v="30"/>
  </r>
  <r>
    <d v="2024-02-01T00:00:00"/>
    <x v="1"/>
    <s v="0DD"/>
    <x v="10"/>
    <x v="6"/>
    <x v="17"/>
    <x v="18"/>
    <s v="HK732"/>
    <x v="2"/>
    <x v="0"/>
    <n v="2"/>
    <n v="12.5"/>
    <n v="30"/>
  </r>
  <r>
    <d v="2024-02-01T00:00:00"/>
    <x v="1"/>
    <s v="0DD"/>
    <x v="10"/>
    <x v="8"/>
    <x v="19"/>
    <x v="20"/>
    <s v="HK1290"/>
    <x v="2"/>
    <x v="0"/>
    <n v="16"/>
    <n v="100"/>
    <n v="400"/>
  </r>
  <r>
    <d v="2024-02-01T00:00:00"/>
    <x v="1"/>
    <s v="0DD"/>
    <x v="10"/>
    <x v="8"/>
    <x v="19"/>
    <x v="21"/>
    <s v="HK1290"/>
    <x v="2"/>
    <x v="0"/>
    <n v="20"/>
    <n v="125"/>
    <n v="500"/>
  </r>
  <r>
    <d v="2024-02-01T00:00:00"/>
    <x v="1"/>
    <s v="0DD"/>
    <x v="10"/>
    <x v="6"/>
    <x v="20"/>
    <x v="22"/>
    <s v="HK1785"/>
    <x v="2"/>
    <x v="0"/>
    <n v="4"/>
    <n v="25"/>
    <n v="100"/>
  </r>
  <r>
    <d v="2024-02-01T00:00:00"/>
    <x v="1"/>
    <s v="0DD"/>
    <x v="10"/>
    <x v="6"/>
    <x v="20"/>
    <x v="22"/>
    <s v="HK732"/>
    <x v="2"/>
    <x v="0"/>
    <n v="4"/>
    <n v="25"/>
    <n v="100"/>
  </r>
  <r>
    <d v="2024-02-01T00:00:00"/>
    <x v="1"/>
    <s v="0DD"/>
    <x v="10"/>
    <x v="6"/>
    <x v="20"/>
    <x v="17"/>
    <s v="HK1325"/>
    <x v="2"/>
    <x v="0"/>
    <n v="16"/>
    <n v="100"/>
    <n v="400"/>
  </r>
  <r>
    <d v="2024-02-01T00:00:00"/>
    <x v="1"/>
    <s v="0DD"/>
    <x v="10"/>
    <x v="6"/>
    <x v="20"/>
    <x v="17"/>
    <s v="HK1781"/>
    <x v="2"/>
    <x v="0"/>
    <n v="12"/>
    <n v="75"/>
    <n v="300"/>
  </r>
  <r>
    <d v="2024-02-01T00:00:00"/>
    <x v="1"/>
    <s v="0DD"/>
    <x v="10"/>
    <x v="6"/>
    <x v="20"/>
    <x v="17"/>
    <s v="HK419"/>
    <x v="2"/>
    <x v="0"/>
    <n v="32"/>
    <n v="200"/>
    <n v="800"/>
  </r>
  <r>
    <d v="2024-02-01T00:00:00"/>
    <x v="1"/>
    <s v="0DD"/>
    <x v="10"/>
    <x v="6"/>
    <x v="20"/>
    <x v="23"/>
    <s v="HK1325"/>
    <x v="2"/>
    <x v="0"/>
    <n v="4"/>
    <n v="25"/>
    <n v="100"/>
  </r>
  <r>
    <d v="2024-02-01T00:00:00"/>
    <x v="1"/>
    <s v="0DD"/>
    <x v="10"/>
    <x v="6"/>
    <x v="21"/>
    <x v="25"/>
    <s v="HK1325"/>
    <x v="2"/>
    <x v="0"/>
    <n v="16"/>
    <n v="100"/>
    <n v="400"/>
  </r>
  <r>
    <d v="2024-02-01T00:00:00"/>
    <x v="1"/>
    <s v="0DD"/>
    <x v="10"/>
    <x v="6"/>
    <x v="21"/>
    <x v="25"/>
    <s v="HK1781"/>
    <x v="2"/>
    <x v="0"/>
    <n v="18"/>
    <n v="112.5"/>
    <n v="430"/>
  </r>
  <r>
    <d v="2024-02-01T00:00:00"/>
    <x v="1"/>
    <s v="0DD"/>
    <x v="10"/>
    <x v="6"/>
    <x v="21"/>
    <x v="25"/>
    <s v="HK419"/>
    <x v="2"/>
    <x v="0"/>
    <n v="4"/>
    <n v="25"/>
    <n v="100"/>
  </r>
  <r>
    <d v="2024-02-01T00:00:00"/>
    <x v="1"/>
    <s v="0DD"/>
    <x v="10"/>
    <x v="6"/>
    <x v="22"/>
    <x v="26"/>
    <s v="HK732"/>
    <x v="2"/>
    <x v="0"/>
    <n v="2"/>
    <n v="12.5"/>
    <n v="30"/>
  </r>
  <r>
    <d v="2024-02-01T00:00:00"/>
    <x v="1"/>
    <s v="0DD"/>
    <x v="10"/>
    <x v="6"/>
    <x v="22"/>
    <x v="27"/>
    <s v="HK1680"/>
    <x v="2"/>
    <x v="0"/>
    <n v="8"/>
    <n v="50"/>
    <n v="200"/>
  </r>
  <r>
    <d v="2024-02-01T00:00:00"/>
    <x v="1"/>
    <s v="0DD"/>
    <x v="10"/>
    <x v="6"/>
    <x v="22"/>
    <x v="27"/>
    <s v="HK1785"/>
    <x v="2"/>
    <x v="0"/>
    <n v="4"/>
    <n v="25"/>
    <n v="100"/>
  </r>
  <r>
    <d v="2024-02-01T00:00:00"/>
    <x v="1"/>
    <s v="0DD"/>
    <x v="10"/>
    <x v="6"/>
    <x v="22"/>
    <x v="27"/>
    <s v="HK732"/>
    <x v="2"/>
    <x v="0"/>
    <n v="20"/>
    <n v="125"/>
    <n v="500"/>
  </r>
  <r>
    <d v="2024-02-01T00:00:00"/>
    <x v="1"/>
    <s v="0DD"/>
    <x v="10"/>
    <x v="6"/>
    <x v="22"/>
    <x v="28"/>
    <s v="HK732"/>
    <x v="2"/>
    <x v="0"/>
    <n v="2"/>
    <n v="12.5"/>
    <n v="30"/>
  </r>
  <r>
    <d v="2024-02-01T00:00:00"/>
    <x v="1"/>
    <s v="0DD"/>
    <x v="10"/>
    <x v="6"/>
    <x v="22"/>
    <x v="29"/>
    <s v="HK1785"/>
    <x v="2"/>
    <x v="0"/>
    <n v="2"/>
    <n v="12.5"/>
    <n v="30"/>
  </r>
  <r>
    <d v="2024-02-01T00:00:00"/>
    <x v="1"/>
    <s v="0DD"/>
    <x v="10"/>
    <x v="6"/>
    <x v="22"/>
    <x v="29"/>
    <s v="HK732"/>
    <x v="2"/>
    <x v="0"/>
    <n v="2"/>
    <n v="12.5"/>
    <n v="30"/>
  </r>
  <r>
    <d v="2024-02-01T00:00:00"/>
    <x v="1"/>
    <s v="0DD"/>
    <x v="10"/>
    <x v="6"/>
    <x v="22"/>
    <x v="30"/>
    <s v="HK1680"/>
    <x v="2"/>
    <x v="0"/>
    <n v="4"/>
    <n v="25"/>
    <n v="100"/>
  </r>
  <r>
    <d v="2024-02-01T00:00:00"/>
    <x v="1"/>
    <s v="0DD"/>
    <x v="10"/>
    <x v="6"/>
    <x v="22"/>
    <x v="30"/>
    <s v="HK1785"/>
    <x v="2"/>
    <x v="0"/>
    <n v="4"/>
    <n v="25"/>
    <n v="100"/>
  </r>
  <r>
    <d v="2024-02-01T00:00:00"/>
    <x v="1"/>
    <s v="0DD"/>
    <x v="10"/>
    <x v="6"/>
    <x v="22"/>
    <x v="30"/>
    <s v="HK732"/>
    <x v="2"/>
    <x v="0"/>
    <n v="4"/>
    <n v="25"/>
    <n v="100"/>
  </r>
  <r>
    <d v="2024-02-01T00:00:00"/>
    <x v="1"/>
    <s v="0DD"/>
    <x v="10"/>
    <x v="6"/>
    <x v="22"/>
    <x v="31"/>
    <s v="HK1680"/>
    <x v="2"/>
    <x v="0"/>
    <n v="2"/>
    <n v="12.5"/>
    <n v="30"/>
  </r>
  <r>
    <d v="2024-02-01T00:00:00"/>
    <x v="1"/>
    <s v="0DD"/>
    <x v="10"/>
    <x v="6"/>
    <x v="22"/>
    <x v="31"/>
    <s v="HK1785"/>
    <x v="2"/>
    <x v="0"/>
    <n v="24"/>
    <n v="150"/>
    <n v="600"/>
  </r>
  <r>
    <d v="2024-02-01T00:00:00"/>
    <x v="1"/>
    <s v="0DD"/>
    <x v="10"/>
    <x v="6"/>
    <x v="22"/>
    <x v="31"/>
    <s v="HK732"/>
    <x v="2"/>
    <x v="0"/>
    <n v="6"/>
    <n v="37.5"/>
    <n v="130"/>
  </r>
  <r>
    <d v="2024-02-01T00:00:00"/>
    <x v="1"/>
    <s v="0DD"/>
    <x v="10"/>
    <x v="8"/>
    <x v="23"/>
    <x v="32"/>
    <s v="HK1290"/>
    <x v="2"/>
    <x v="0"/>
    <n v="12"/>
    <n v="75"/>
    <n v="300"/>
  </r>
  <r>
    <d v="2024-02-01T00:00:00"/>
    <x v="1"/>
    <s v="0DD"/>
    <x v="10"/>
    <x v="8"/>
    <x v="23"/>
    <x v="33"/>
    <s v="HK1290"/>
    <x v="2"/>
    <x v="0"/>
    <n v="24"/>
    <n v="150"/>
    <n v="600"/>
  </r>
  <r>
    <d v="2024-02-01T00:00:00"/>
    <x v="1"/>
    <s v="0DD"/>
    <x v="10"/>
    <x v="6"/>
    <x v="24"/>
    <x v="34"/>
    <s v="HK1785"/>
    <x v="2"/>
    <x v="0"/>
    <n v="2"/>
    <n v="12.5"/>
    <n v="30"/>
  </r>
  <r>
    <d v="2024-02-01T00:00:00"/>
    <x v="1"/>
    <s v="0DD"/>
    <x v="10"/>
    <x v="6"/>
    <x v="24"/>
    <x v="35"/>
    <s v="HK1680"/>
    <x v="2"/>
    <x v="0"/>
    <n v="4"/>
    <n v="25"/>
    <n v="100"/>
  </r>
  <r>
    <d v="2024-02-01T00:00:00"/>
    <x v="1"/>
    <s v="0DD"/>
    <x v="10"/>
    <x v="6"/>
    <x v="24"/>
    <x v="35"/>
    <s v="HK1785"/>
    <x v="2"/>
    <x v="0"/>
    <n v="4"/>
    <n v="25"/>
    <n v="100"/>
  </r>
  <r>
    <d v="2024-02-01T00:00:00"/>
    <x v="1"/>
    <s v="0DD"/>
    <x v="10"/>
    <x v="6"/>
    <x v="24"/>
    <x v="36"/>
    <s v="HK732"/>
    <x v="2"/>
    <x v="0"/>
    <n v="2"/>
    <n v="12.5"/>
    <n v="30"/>
  </r>
  <r>
    <d v="2024-02-01T00:00:00"/>
    <x v="1"/>
    <s v="0DD"/>
    <x v="10"/>
    <x v="8"/>
    <x v="25"/>
    <x v="37"/>
    <s v="HK1290"/>
    <x v="2"/>
    <x v="0"/>
    <n v="16"/>
    <n v="100"/>
    <n v="400"/>
  </r>
  <r>
    <d v="2024-02-01T00:00:00"/>
    <x v="1"/>
    <s v="0DD"/>
    <x v="10"/>
    <x v="8"/>
    <x v="26"/>
    <x v="38"/>
    <s v="HK1290"/>
    <x v="2"/>
    <x v="0"/>
    <n v="2"/>
    <n v="12.5"/>
    <n v="30"/>
  </r>
  <r>
    <d v="2024-02-01T00:00:00"/>
    <x v="1"/>
    <s v="0DD"/>
    <x v="10"/>
    <x v="6"/>
    <x v="27"/>
    <x v="39"/>
    <s v="HK1680"/>
    <x v="2"/>
    <x v="0"/>
    <n v="38"/>
    <n v="237.5"/>
    <n v="930"/>
  </r>
  <r>
    <d v="2024-02-01T00:00:00"/>
    <x v="1"/>
    <s v="0DD"/>
    <x v="10"/>
    <x v="6"/>
    <x v="27"/>
    <x v="39"/>
    <s v="HK732"/>
    <x v="2"/>
    <x v="0"/>
    <n v="2"/>
    <n v="12.5"/>
    <n v="30"/>
  </r>
  <r>
    <d v="2024-02-01T00:00:00"/>
    <x v="1"/>
    <s v="0DH"/>
    <x v="26"/>
    <x v="0"/>
    <x v="34"/>
    <x v="67"/>
    <s v="HK1266"/>
    <x v="2"/>
    <x v="0"/>
    <n v="0"/>
    <n v="0"/>
    <n v="0"/>
  </r>
  <r>
    <d v="2024-02-01T00:00:00"/>
    <x v="1"/>
    <s v="0DH"/>
    <x v="26"/>
    <x v="0"/>
    <x v="34"/>
    <x v="67"/>
    <s v="HK2014"/>
    <x v="0"/>
    <x v="0"/>
    <n v="0"/>
    <n v="0"/>
    <n v="0"/>
  </r>
  <r>
    <d v="2024-02-01T00:00:00"/>
    <x v="1"/>
    <s v="0DH"/>
    <x v="26"/>
    <x v="0"/>
    <x v="34"/>
    <x v="67"/>
    <s v="HK2096"/>
    <x v="0"/>
    <x v="0"/>
    <n v="0"/>
    <n v="0"/>
    <n v="0"/>
  </r>
  <r>
    <d v="2024-02-01T00:00:00"/>
    <x v="1"/>
    <s v="0DL"/>
    <x v="11"/>
    <x v="0"/>
    <x v="28"/>
    <x v="40"/>
    <s v="HK1970"/>
    <x v="0"/>
    <x v="0"/>
    <n v="13"/>
    <n v="1440"/>
    <n v="24"/>
  </r>
  <r>
    <d v="2024-02-01T00:00:00"/>
    <x v="1"/>
    <s v="0DL"/>
    <x v="11"/>
    <x v="0"/>
    <x v="28"/>
    <x v="40"/>
    <s v="HK5403"/>
    <x v="3"/>
    <x v="0"/>
    <n v="2"/>
    <n v="350"/>
    <n v="550"/>
  </r>
  <r>
    <d v="2024-02-01T00:00:00"/>
    <x v="1"/>
    <s v="0DL"/>
    <x v="11"/>
    <x v="5"/>
    <x v="13"/>
    <x v="41"/>
    <s v="HK1535"/>
    <x v="0"/>
    <x v="0"/>
    <n v="9"/>
    <n v="750"/>
    <n v="2230"/>
  </r>
  <r>
    <d v="2024-02-01T00:00:00"/>
    <x v="1"/>
    <s v="0DL"/>
    <x v="11"/>
    <x v="5"/>
    <x v="13"/>
    <x v="41"/>
    <s v="HK1639"/>
    <x v="0"/>
    <x v="0"/>
    <n v="4"/>
    <n v="450"/>
    <n v="730"/>
  </r>
  <r>
    <d v="2024-02-01T00:00:00"/>
    <x v="1"/>
    <s v="0DP"/>
    <x v="12"/>
    <x v="9"/>
    <x v="29"/>
    <x v="42"/>
    <s v="HK2466"/>
    <x v="0"/>
    <x v="0"/>
    <n v="0"/>
    <n v="0"/>
    <n v="0"/>
  </r>
  <r>
    <d v="2024-02-01T00:00:00"/>
    <x v="1"/>
    <s v="0DR"/>
    <x v="13"/>
    <x v="5"/>
    <x v="30"/>
    <x v="43"/>
    <s v="HK1684"/>
    <x v="2"/>
    <x v="0"/>
    <n v="131"/>
    <n v="1833"/>
    <n v="33"/>
  </r>
  <r>
    <d v="2024-02-01T00:00:00"/>
    <x v="1"/>
    <s v="0DT"/>
    <x v="27"/>
    <x v="5"/>
    <x v="13"/>
    <x v="68"/>
    <s v="HK1652"/>
    <x v="0"/>
    <x v="0"/>
    <n v="11"/>
    <n v="320"/>
    <n v="8"/>
  </r>
  <r>
    <d v="2024-02-01T00:00:00"/>
    <x v="1"/>
    <s v="0DU"/>
    <x v="14"/>
    <x v="5"/>
    <x v="30"/>
    <x v="44"/>
    <s v="HK1739"/>
    <x v="0"/>
    <x v="0"/>
    <n v="34"/>
    <n v="454"/>
    <n v="135"/>
  </r>
  <r>
    <d v="2024-02-01T00:00:00"/>
    <x v="1"/>
    <s v="0DU"/>
    <x v="14"/>
    <x v="5"/>
    <x v="30"/>
    <x v="44"/>
    <s v="HK2319"/>
    <x v="0"/>
    <x v="0"/>
    <n v="27"/>
    <n v="355"/>
    <n v="11"/>
  </r>
  <r>
    <d v="2024-02-01T00:00:00"/>
    <x v="1"/>
    <s v="0DX"/>
    <x v="15"/>
    <x v="0"/>
    <x v="2"/>
    <x v="46"/>
    <s v="HK1784"/>
    <x v="2"/>
    <x v="0"/>
    <n v="160"/>
    <n v="2400"/>
    <n v="60"/>
  </r>
  <r>
    <d v="2024-02-01T00:00:00"/>
    <x v="1"/>
    <s v="0DX"/>
    <x v="15"/>
    <x v="10"/>
    <x v="31"/>
    <x v="47"/>
    <s v="HK1136"/>
    <x v="2"/>
    <x v="0"/>
    <n v="12"/>
    <n v="172"/>
    <n v="43"/>
  </r>
  <r>
    <d v="2024-02-01T00:00:00"/>
    <x v="1"/>
    <s v="0DX"/>
    <x v="15"/>
    <x v="10"/>
    <x v="31"/>
    <x v="47"/>
    <s v="HK673"/>
    <x v="2"/>
    <x v="0"/>
    <n v="24"/>
    <n v="360"/>
    <n v="9"/>
  </r>
  <r>
    <d v="2024-02-01T00:00:00"/>
    <x v="1"/>
    <s v="0DX"/>
    <x v="15"/>
    <x v="10"/>
    <x v="31"/>
    <x v="47"/>
    <s v="HK946"/>
    <x v="2"/>
    <x v="0"/>
    <n v="53"/>
    <n v="800"/>
    <n v="20"/>
  </r>
  <r>
    <d v="2024-02-01T00:00:00"/>
    <x v="1"/>
    <s v="0DX"/>
    <x v="15"/>
    <x v="0"/>
    <x v="34"/>
    <x v="69"/>
    <s v="HK616"/>
    <x v="2"/>
    <x v="0"/>
    <n v="18"/>
    <n v="280"/>
    <n v="7"/>
  </r>
  <r>
    <d v="2024-02-01T00:00:00"/>
    <x v="1"/>
    <s v="0DY"/>
    <x v="16"/>
    <x v="6"/>
    <x v="32"/>
    <x v="48"/>
    <s v="HK1674"/>
    <x v="2"/>
    <x v="0"/>
    <n v="38"/>
    <n v="380"/>
    <n v="1520"/>
  </r>
  <r>
    <d v="2024-02-01T00:00:00"/>
    <x v="1"/>
    <s v="0EN"/>
    <x v="16"/>
    <x v="0"/>
    <x v="33"/>
    <x v="49"/>
    <s v="HK1837"/>
    <x v="0"/>
    <x v="0"/>
    <n v="1"/>
    <n v="40"/>
    <n v="210"/>
  </r>
  <r>
    <d v="2024-02-01T00:00:00"/>
    <x v="1"/>
    <s v="0ET"/>
    <x v="18"/>
    <x v="11"/>
    <x v="35"/>
    <x v="51"/>
    <s v="HK5218"/>
    <x v="4"/>
    <x v="7"/>
    <n v="32"/>
    <n v="764"/>
    <n v="2536"/>
  </r>
  <r>
    <d v="2024-02-01T00:00:00"/>
    <x v="1"/>
    <s v="0ET"/>
    <x v="18"/>
    <x v="11"/>
    <x v="35"/>
    <x v="51"/>
    <s v="HK5336"/>
    <x v="4"/>
    <x v="7"/>
    <n v="71"/>
    <n v="1351"/>
    <n v="4518"/>
  </r>
  <r>
    <d v="2024-02-01T00:00:00"/>
    <x v="1"/>
    <s v="0EV"/>
    <x v="19"/>
    <x v="4"/>
    <x v="7"/>
    <x v="52"/>
    <s v="HK5380"/>
    <x v="5"/>
    <x v="1"/>
    <n v="3"/>
    <n v="208"/>
    <n v="2"/>
  </r>
  <r>
    <d v="2024-02-01T00:00:00"/>
    <x v="1"/>
    <s v="0EV"/>
    <x v="19"/>
    <x v="4"/>
    <x v="7"/>
    <x v="52"/>
    <s v="HK5381"/>
    <x v="5"/>
    <x v="1"/>
    <n v="97"/>
    <n v="6265"/>
    <n v="478"/>
  </r>
  <r>
    <d v="2024-02-01T00:00:00"/>
    <x v="1"/>
    <s v="0EV"/>
    <x v="19"/>
    <x v="4"/>
    <x v="7"/>
    <x v="52"/>
    <s v="HK5384"/>
    <x v="5"/>
    <x v="1"/>
    <n v="109"/>
    <n v="7535"/>
    <n v="556"/>
  </r>
  <r>
    <d v="2024-02-01T00:00:00"/>
    <x v="1"/>
    <s v="0EV"/>
    <x v="19"/>
    <x v="4"/>
    <x v="7"/>
    <x v="52"/>
    <s v="HK5385"/>
    <x v="5"/>
    <x v="1"/>
    <n v="388"/>
    <n v="27568"/>
    <n v="197"/>
  </r>
  <r>
    <d v="2024-02-01T00:00:00"/>
    <x v="1"/>
    <s v="0EV"/>
    <x v="19"/>
    <x v="4"/>
    <x v="7"/>
    <x v="52"/>
    <s v="HK5386"/>
    <x v="5"/>
    <x v="1"/>
    <n v="97"/>
    <n v="7023"/>
    <n v="505"/>
  </r>
  <r>
    <d v="2024-02-01T00:00:00"/>
    <x v="1"/>
    <s v="0EV"/>
    <x v="19"/>
    <x v="4"/>
    <x v="7"/>
    <x v="52"/>
    <s v="HK5387"/>
    <x v="5"/>
    <x v="1"/>
    <n v="82"/>
    <n v="6537"/>
    <n v="411"/>
  </r>
  <r>
    <d v="2024-02-01T00:00:00"/>
    <x v="1"/>
    <s v="0EW"/>
    <x v="28"/>
    <x v="7"/>
    <x v="41"/>
    <x v="70"/>
    <s v="HK5356"/>
    <x v="8"/>
    <x v="7"/>
    <n v="2"/>
    <n v="57"/>
    <n v="117"/>
  </r>
  <r>
    <d v="2024-02-01T00:00:00"/>
    <x v="1"/>
    <s v="0EW"/>
    <x v="28"/>
    <x v="7"/>
    <x v="41"/>
    <x v="70"/>
    <s v="HK5359"/>
    <x v="8"/>
    <x v="7"/>
    <n v="1"/>
    <n v="45"/>
    <n v="101"/>
  </r>
  <r>
    <d v="2024-02-01T00:00:00"/>
    <x v="1"/>
    <s v="0EW"/>
    <x v="28"/>
    <x v="7"/>
    <x v="41"/>
    <x v="71"/>
    <s v="HK5356"/>
    <x v="8"/>
    <x v="7"/>
    <n v="1"/>
    <n v="22"/>
    <n v="11"/>
  </r>
  <r>
    <d v="2024-02-01T00:00:00"/>
    <x v="1"/>
    <s v="0EW"/>
    <x v="28"/>
    <x v="12"/>
    <x v="42"/>
    <x v="70"/>
    <s v="HK5356"/>
    <x v="8"/>
    <x v="7"/>
    <n v="7"/>
    <n v="129"/>
    <n v="251"/>
  </r>
  <r>
    <d v="2024-02-01T00:00:00"/>
    <x v="1"/>
    <s v="0EW"/>
    <x v="28"/>
    <x v="12"/>
    <x v="42"/>
    <x v="70"/>
    <s v="HK5359"/>
    <x v="8"/>
    <x v="7"/>
    <n v="3"/>
    <n v="54"/>
    <n v="166"/>
  </r>
  <r>
    <d v="2024-02-01T00:00:00"/>
    <x v="1"/>
    <s v="0EW"/>
    <x v="28"/>
    <x v="12"/>
    <x v="42"/>
    <x v="71"/>
    <s v="HK5207"/>
    <x v="8"/>
    <x v="7"/>
    <n v="1"/>
    <n v="29"/>
    <n v="13"/>
  </r>
  <r>
    <d v="2024-02-01T00:00:00"/>
    <x v="1"/>
    <s v="0EW"/>
    <x v="28"/>
    <x v="7"/>
    <x v="43"/>
    <x v="71"/>
    <s v="HK5359"/>
    <x v="8"/>
    <x v="7"/>
    <n v="4"/>
    <n v="72"/>
    <n v="5"/>
  </r>
  <r>
    <d v="2024-02-01T00:00:00"/>
    <x v="1"/>
    <s v="0EW"/>
    <x v="28"/>
    <x v="7"/>
    <x v="15"/>
    <x v="70"/>
    <s v="HK5359"/>
    <x v="8"/>
    <x v="7"/>
    <n v="1"/>
    <n v="32"/>
    <n v="59"/>
  </r>
  <r>
    <d v="2024-02-01T00:00:00"/>
    <x v="1"/>
    <s v="0EW"/>
    <x v="28"/>
    <x v="7"/>
    <x v="15"/>
    <x v="71"/>
    <s v="HK5356"/>
    <x v="8"/>
    <x v="7"/>
    <n v="7"/>
    <n v="282"/>
    <n v="532"/>
  </r>
  <r>
    <d v="2024-02-01T00:00:00"/>
    <x v="1"/>
    <s v="0EW"/>
    <x v="28"/>
    <x v="7"/>
    <x v="15"/>
    <x v="71"/>
    <s v="HK5359"/>
    <x v="8"/>
    <x v="7"/>
    <n v="13"/>
    <n v="338"/>
    <n v="635"/>
  </r>
  <r>
    <d v="2024-02-01T00:00:00"/>
    <x v="1"/>
    <s v="0EW"/>
    <x v="28"/>
    <x v="13"/>
    <x v="44"/>
    <x v="70"/>
    <s v="HK5359"/>
    <x v="8"/>
    <x v="7"/>
    <n v="2"/>
    <n v="36"/>
    <n v="53"/>
  </r>
  <r>
    <d v="2024-02-01T00:00:00"/>
    <x v="1"/>
    <s v="0EW"/>
    <x v="28"/>
    <x v="7"/>
    <x v="45"/>
    <x v="71"/>
    <s v="HK5207"/>
    <x v="8"/>
    <x v="7"/>
    <n v="3"/>
    <n v="130"/>
    <n v="219"/>
  </r>
  <r>
    <d v="2024-02-01T00:00:00"/>
    <x v="1"/>
    <s v="0EW"/>
    <x v="28"/>
    <x v="7"/>
    <x v="45"/>
    <x v="71"/>
    <s v="HK5359"/>
    <x v="8"/>
    <x v="7"/>
    <n v="9"/>
    <n v="154"/>
    <n v="335"/>
  </r>
  <r>
    <d v="2024-02-01T00:00:00"/>
    <x v="1"/>
    <s v="0EW"/>
    <x v="28"/>
    <x v="13"/>
    <x v="46"/>
    <x v="71"/>
    <s v="HK5359"/>
    <x v="8"/>
    <x v="6"/>
    <n v="3"/>
    <n v="37"/>
    <n v="202"/>
  </r>
  <r>
    <d v="2024-02-01T00:00:00"/>
    <x v="1"/>
    <s v="0EW"/>
    <x v="28"/>
    <x v="7"/>
    <x v="47"/>
    <x v="71"/>
    <s v="HK5359"/>
    <x v="8"/>
    <x v="7"/>
    <n v="3"/>
    <n v="47"/>
    <n v="228"/>
  </r>
  <r>
    <d v="2024-02-01T00:00:00"/>
    <x v="1"/>
    <s v="0EW"/>
    <x v="28"/>
    <x v="13"/>
    <x v="48"/>
    <x v="70"/>
    <s v="HK5356"/>
    <x v="8"/>
    <x v="7"/>
    <n v="1"/>
    <n v="18"/>
    <n v="3"/>
  </r>
  <r>
    <d v="2024-02-01T00:00:00"/>
    <x v="1"/>
    <s v="0EW"/>
    <x v="28"/>
    <x v="13"/>
    <x v="48"/>
    <x v="70"/>
    <s v="HK5359"/>
    <x v="8"/>
    <x v="7"/>
    <n v="2"/>
    <n v="77"/>
    <n v="155"/>
  </r>
  <r>
    <d v="2024-02-01T00:00:00"/>
    <x v="1"/>
    <s v="0EW"/>
    <x v="28"/>
    <x v="7"/>
    <x v="49"/>
    <x v="70"/>
    <s v="HK5359"/>
    <x v="8"/>
    <x v="7"/>
    <n v="1"/>
    <n v="34"/>
    <n v="45"/>
  </r>
  <r>
    <d v="2024-02-01T00:00:00"/>
    <x v="1"/>
    <s v="0EW"/>
    <x v="28"/>
    <x v="14"/>
    <x v="50"/>
    <x v="70"/>
    <s v="HK5356"/>
    <x v="8"/>
    <x v="7"/>
    <n v="5"/>
    <n v="93"/>
    <n v="282"/>
  </r>
  <r>
    <d v="2024-02-01T00:00:00"/>
    <x v="1"/>
    <s v="0EW"/>
    <x v="28"/>
    <x v="14"/>
    <x v="50"/>
    <x v="70"/>
    <s v="HK5359"/>
    <x v="8"/>
    <x v="7"/>
    <n v="5"/>
    <n v="156"/>
    <n v="404"/>
  </r>
  <r>
    <d v="2024-02-01T00:00:00"/>
    <x v="1"/>
    <s v="0EW"/>
    <x v="28"/>
    <x v="7"/>
    <x v="37"/>
    <x v="71"/>
    <s v="HK5359"/>
    <x v="8"/>
    <x v="7"/>
    <n v="8"/>
    <n v="146"/>
    <n v="649"/>
  </r>
  <r>
    <d v="2024-02-01T00:00:00"/>
    <x v="1"/>
    <s v="0EX"/>
    <x v="20"/>
    <x v="7"/>
    <x v="37"/>
    <x v="72"/>
    <s v="HK5251"/>
    <x v="6"/>
    <x v="7"/>
    <n v="40"/>
    <n v="756"/>
    <n v="2406"/>
  </r>
  <r>
    <d v="2024-02-01T00:00:00"/>
    <x v="1"/>
    <s v="0EX"/>
    <x v="20"/>
    <x v="7"/>
    <x v="37"/>
    <x v="72"/>
    <s v="HK5416"/>
    <x v="6"/>
    <x v="7"/>
    <n v="79"/>
    <n v="1397"/>
    <n v="4436"/>
  </r>
  <r>
    <d v="2024-02-01T00:00:00"/>
    <x v="1"/>
    <s v="ODV"/>
    <x v="21"/>
    <x v="5"/>
    <x v="12"/>
    <x v="55"/>
    <s v="HK1738"/>
    <x v="0"/>
    <x v="0"/>
    <n v="7"/>
    <n v="97"/>
    <n v="218"/>
  </r>
  <r>
    <d v="2024-02-01T00:00:00"/>
    <x v="1"/>
    <s v="ODV"/>
    <x v="21"/>
    <x v="5"/>
    <x v="12"/>
    <x v="55"/>
    <s v="HK1738"/>
    <x v="0"/>
    <x v="10"/>
    <n v="2"/>
    <n v="25"/>
    <n v="4"/>
  </r>
  <r>
    <d v="2024-02-01T00:00:00"/>
    <x v="1"/>
    <s v="ODV"/>
    <x v="21"/>
    <x v="5"/>
    <x v="12"/>
    <x v="55"/>
    <s v="HK1738"/>
    <x v="0"/>
    <x v="2"/>
    <n v="32"/>
    <n v="386"/>
    <n v="1330"/>
  </r>
  <r>
    <d v="2024-02-01T00:00:00"/>
    <x v="1"/>
    <s v="ODV"/>
    <x v="21"/>
    <x v="5"/>
    <x v="12"/>
    <x v="55"/>
    <s v="HK1738"/>
    <x v="0"/>
    <x v="4"/>
    <n v="13"/>
    <n v="187"/>
    <n v="430"/>
  </r>
  <r>
    <d v="2024-02-01T00:00:00"/>
    <x v="1"/>
    <s v="OEY"/>
    <x v="22"/>
    <x v="7"/>
    <x v="38"/>
    <x v="56"/>
    <s v="HK5371"/>
    <x v="4"/>
    <x v="7"/>
    <n v="67"/>
    <n v="844"/>
    <n v="41"/>
  </r>
  <r>
    <d v="2024-02-01T00:00:00"/>
    <x v="1"/>
    <s v="OEY"/>
    <x v="22"/>
    <x v="7"/>
    <x v="39"/>
    <x v="57"/>
    <s v="HK5371"/>
    <x v="4"/>
    <x v="7"/>
    <n v="30"/>
    <n v="756"/>
    <n v="24"/>
  </r>
  <r>
    <d v="2024-02-01T00:00:00"/>
    <x v="1"/>
    <s v="OEY"/>
    <x v="22"/>
    <x v="7"/>
    <x v="40"/>
    <x v="58"/>
    <s v="HK5372"/>
    <x v="6"/>
    <x v="7"/>
    <n v="100"/>
    <n v="1313"/>
    <n v="62"/>
  </r>
  <r>
    <d v="2024-03-01T00:00:00"/>
    <x v="2"/>
    <s v="0BE"/>
    <x v="29"/>
    <x v="3"/>
    <x v="6"/>
    <x v="73"/>
    <s v="HK4457"/>
    <x v="9"/>
    <x v="1"/>
    <n v="29"/>
    <n v="4472.9399999999996"/>
    <n v="721"/>
  </r>
  <r>
    <d v="2024-03-01T00:00:00"/>
    <x v="2"/>
    <s v="0BE"/>
    <x v="29"/>
    <x v="3"/>
    <x v="6"/>
    <x v="73"/>
    <s v="HK5172"/>
    <x v="9"/>
    <x v="1"/>
    <n v="28"/>
    <n v="6087.45"/>
    <n v="873"/>
  </r>
  <r>
    <d v="2024-03-01T00:00:00"/>
    <x v="2"/>
    <s v="0BE"/>
    <x v="29"/>
    <x v="3"/>
    <x v="6"/>
    <x v="73"/>
    <s v="HK5253"/>
    <x v="9"/>
    <x v="1"/>
    <n v="9"/>
    <n v="1478.96"/>
    <n v="185"/>
  </r>
  <r>
    <d v="2024-03-01T00:00:00"/>
    <x v="2"/>
    <s v="0BH"/>
    <x v="0"/>
    <x v="0"/>
    <x v="0"/>
    <x v="0"/>
    <s v="HK2108"/>
    <x v="0"/>
    <x v="0"/>
    <n v="1"/>
    <n v="120"/>
    <n v="2"/>
  </r>
  <r>
    <d v="2024-03-01T00:00:00"/>
    <x v="2"/>
    <s v="0BH"/>
    <x v="0"/>
    <x v="0"/>
    <x v="0"/>
    <x v="0"/>
    <s v="HK2171"/>
    <x v="0"/>
    <x v="0"/>
    <n v="7"/>
    <n v="420"/>
    <n v="7"/>
  </r>
  <r>
    <d v="2024-03-01T00:00:00"/>
    <x v="2"/>
    <s v="0BH"/>
    <x v="0"/>
    <x v="0"/>
    <x v="28"/>
    <x v="59"/>
    <s v="HK2171"/>
    <x v="0"/>
    <x v="0"/>
    <n v="2"/>
    <n v="240"/>
    <n v="4"/>
  </r>
  <r>
    <d v="2024-03-01T00:00:00"/>
    <x v="2"/>
    <s v="0BH"/>
    <x v="0"/>
    <x v="0"/>
    <x v="1"/>
    <x v="1"/>
    <s v="HK2171"/>
    <x v="0"/>
    <x v="0"/>
    <n v="3"/>
    <n v="480"/>
    <n v="8"/>
  </r>
  <r>
    <d v="2024-03-01T00:00:00"/>
    <x v="2"/>
    <s v="0BH"/>
    <x v="0"/>
    <x v="0"/>
    <x v="2"/>
    <x v="2"/>
    <s v="HK1731"/>
    <x v="0"/>
    <x v="0"/>
    <n v="2"/>
    <n v="360"/>
    <n v="6"/>
  </r>
  <r>
    <d v="2024-03-01T00:00:00"/>
    <x v="2"/>
    <s v="0BH"/>
    <x v="0"/>
    <x v="0"/>
    <x v="2"/>
    <x v="2"/>
    <s v="HK2321"/>
    <x v="0"/>
    <x v="0"/>
    <n v="2"/>
    <n v="300"/>
    <n v="5"/>
  </r>
  <r>
    <d v="2024-03-01T00:00:00"/>
    <x v="2"/>
    <s v="0BM"/>
    <x v="1"/>
    <x v="1"/>
    <x v="3"/>
    <x v="3"/>
    <s v="HK2065"/>
    <x v="0"/>
    <x v="1"/>
    <n v="16"/>
    <n v="470"/>
    <n v="448"/>
  </r>
  <r>
    <d v="2024-03-01T00:00:00"/>
    <x v="2"/>
    <s v="0BM"/>
    <x v="1"/>
    <x v="1"/>
    <x v="3"/>
    <x v="3"/>
    <s v="HK2095"/>
    <x v="0"/>
    <x v="1"/>
    <n v="16"/>
    <n v="472"/>
    <n v="542"/>
  </r>
  <r>
    <d v="2024-03-01T00:00:00"/>
    <x v="2"/>
    <s v="0BM"/>
    <x v="1"/>
    <x v="2"/>
    <x v="4"/>
    <x v="4"/>
    <s v="HK1741"/>
    <x v="0"/>
    <x v="1"/>
    <n v="91"/>
    <n v="2097.48"/>
    <n v="3330"/>
  </r>
  <r>
    <d v="2024-03-01T00:00:00"/>
    <x v="2"/>
    <s v="0BM"/>
    <x v="1"/>
    <x v="2"/>
    <x v="4"/>
    <x v="4"/>
    <s v="HK2004"/>
    <x v="0"/>
    <x v="1"/>
    <n v="10"/>
    <n v="182.2"/>
    <n v="348"/>
  </r>
  <r>
    <d v="2024-03-01T00:00:00"/>
    <x v="2"/>
    <s v="0BM"/>
    <x v="1"/>
    <x v="3"/>
    <x v="5"/>
    <x v="5"/>
    <s v="HK1741"/>
    <x v="0"/>
    <x v="1"/>
    <n v="2"/>
    <n v="82"/>
    <n v="136"/>
  </r>
  <r>
    <d v="2024-03-01T00:00:00"/>
    <x v="2"/>
    <s v="0BM"/>
    <x v="1"/>
    <x v="3"/>
    <x v="5"/>
    <x v="5"/>
    <s v="HK2004"/>
    <x v="0"/>
    <x v="1"/>
    <n v="64"/>
    <n v="1495.94"/>
    <n v="1936"/>
  </r>
  <r>
    <d v="2024-03-01T00:00:00"/>
    <x v="2"/>
    <s v="0BM"/>
    <x v="1"/>
    <x v="3"/>
    <x v="6"/>
    <x v="6"/>
    <s v="HK1750"/>
    <x v="0"/>
    <x v="1"/>
    <n v="120"/>
    <n v="3232.5"/>
    <n v="4148"/>
  </r>
  <r>
    <d v="2024-03-01T00:00:00"/>
    <x v="2"/>
    <s v="0BM"/>
    <x v="1"/>
    <x v="3"/>
    <x v="6"/>
    <x v="6"/>
    <s v="HK2004"/>
    <x v="0"/>
    <x v="1"/>
    <n v="34"/>
    <n v="852"/>
    <n v="1612"/>
  </r>
  <r>
    <d v="2024-03-01T00:00:00"/>
    <x v="2"/>
    <s v="0BM"/>
    <x v="1"/>
    <x v="3"/>
    <x v="6"/>
    <x v="6"/>
    <s v="HK2065"/>
    <x v="0"/>
    <x v="1"/>
    <n v="106"/>
    <n v="2991.5"/>
    <n v="4348"/>
  </r>
  <r>
    <d v="2024-03-01T00:00:00"/>
    <x v="2"/>
    <s v="0BM"/>
    <x v="1"/>
    <x v="3"/>
    <x v="6"/>
    <x v="6"/>
    <s v="HK2095"/>
    <x v="0"/>
    <x v="1"/>
    <n v="127"/>
    <n v="3268"/>
    <n v="4724"/>
  </r>
  <r>
    <d v="2024-03-01T00:00:00"/>
    <x v="2"/>
    <s v="0BR"/>
    <x v="2"/>
    <x v="4"/>
    <x v="7"/>
    <x v="7"/>
    <s v="HK2892"/>
    <x v="1"/>
    <x v="1"/>
    <n v="83"/>
    <n v="6139.9"/>
    <n v="452"/>
  </r>
  <r>
    <d v="2024-03-01T00:00:00"/>
    <x v="2"/>
    <s v="0BR"/>
    <x v="2"/>
    <x v="4"/>
    <x v="7"/>
    <x v="7"/>
    <s v="HK4336"/>
    <x v="1"/>
    <x v="1"/>
    <n v="53"/>
    <n v="3846"/>
    <n v="252"/>
  </r>
  <r>
    <d v="2024-03-01T00:00:00"/>
    <x v="2"/>
    <s v="0BR"/>
    <x v="2"/>
    <x v="4"/>
    <x v="7"/>
    <x v="7"/>
    <s v="HK4336"/>
    <x v="1"/>
    <x v="2"/>
    <n v="2"/>
    <n v="176"/>
    <n v="22"/>
  </r>
  <r>
    <d v="2024-03-01T00:00:00"/>
    <x v="2"/>
    <s v="0BR"/>
    <x v="2"/>
    <x v="4"/>
    <x v="7"/>
    <x v="7"/>
    <s v="HK4416"/>
    <x v="1"/>
    <x v="1"/>
    <n v="63"/>
    <n v="4956.7"/>
    <n v="333"/>
  </r>
  <r>
    <d v="2024-03-01T00:00:00"/>
    <x v="2"/>
    <s v="0BR"/>
    <x v="2"/>
    <x v="4"/>
    <x v="7"/>
    <x v="7"/>
    <s v="HK4542"/>
    <x v="1"/>
    <x v="1"/>
    <n v="79"/>
    <n v="5665.9"/>
    <n v="409"/>
  </r>
  <r>
    <d v="2024-03-01T00:00:00"/>
    <x v="2"/>
    <s v="0BR"/>
    <x v="2"/>
    <x v="4"/>
    <x v="7"/>
    <x v="7"/>
    <s v="HK4644"/>
    <x v="1"/>
    <x v="1"/>
    <n v="18"/>
    <n v="1281.7"/>
    <n v="87"/>
  </r>
  <r>
    <d v="2024-03-01T00:00:00"/>
    <x v="2"/>
    <s v="0BR"/>
    <x v="2"/>
    <x v="4"/>
    <x v="7"/>
    <x v="7"/>
    <s v="HK4644"/>
    <x v="1"/>
    <x v="2"/>
    <n v="3"/>
    <n v="240"/>
    <n v="38"/>
  </r>
  <r>
    <d v="2024-03-01T00:00:00"/>
    <x v="2"/>
    <s v="0BR"/>
    <x v="2"/>
    <x v="4"/>
    <x v="7"/>
    <x v="7"/>
    <s v="HK4704"/>
    <x v="1"/>
    <x v="1"/>
    <n v="84"/>
    <n v="6061.7"/>
    <n v="413"/>
  </r>
  <r>
    <d v="2024-03-01T00:00:00"/>
    <x v="2"/>
    <s v="0BR"/>
    <x v="2"/>
    <x v="4"/>
    <x v="7"/>
    <x v="7"/>
    <s v="HK4939"/>
    <x v="1"/>
    <x v="1"/>
    <n v="78"/>
    <n v="5906.7"/>
    <n v="401"/>
  </r>
  <r>
    <d v="2024-03-01T00:00:00"/>
    <x v="2"/>
    <s v="0BR"/>
    <x v="2"/>
    <x v="4"/>
    <x v="7"/>
    <x v="7"/>
    <s v="HK5113"/>
    <x v="1"/>
    <x v="1"/>
    <n v="90"/>
    <n v="6969.1"/>
    <n v="464"/>
  </r>
  <r>
    <d v="2024-03-01T00:00:00"/>
    <x v="2"/>
    <s v="0BR"/>
    <x v="2"/>
    <x v="4"/>
    <x v="7"/>
    <x v="7"/>
    <s v="HK5167"/>
    <x v="1"/>
    <x v="1"/>
    <n v="81"/>
    <n v="6328.4"/>
    <n v="414"/>
  </r>
  <r>
    <d v="2024-03-01T00:00:00"/>
    <x v="2"/>
    <s v="0BR"/>
    <x v="2"/>
    <x v="4"/>
    <x v="7"/>
    <x v="7"/>
    <s v="HK5300"/>
    <x v="1"/>
    <x v="1"/>
    <n v="96"/>
    <n v="7382.3"/>
    <n v="439"/>
  </r>
  <r>
    <d v="2024-03-01T00:00:00"/>
    <x v="2"/>
    <s v="0BR"/>
    <x v="2"/>
    <x v="4"/>
    <x v="7"/>
    <x v="7"/>
    <s v="HK5428"/>
    <x v="1"/>
    <x v="1"/>
    <n v="84"/>
    <n v="6163.8"/>
    <n v="419"/>
  </r>
  <r>
    <d v="2024-03-01T00:00:00"/>
    <x v="2"/>
    <s v="0BR"/>
    <x v="2"/>
    <x v="3"/>
    <x v="8"/>
    <x v="8"/>
    <s v="HK1476"/>
    <x v="0"/>
    <x v="1"/>
    <n v="1"/>
    <n v="0"/>
    <n v="16"/>
  </r>
  <r>
    <d v="2024-03-01T00:00:00"/>
    <x v="2"/>
    <s v="0BR"/>
    <x v="2"/>
    <x v="3"/>
    <x v="8"/>
    <x v="8"/>
    <s v="HK1767"/>
    <x v="0"/>
    <x v="1"/>
    <n v="100"/>
    <n v="2654.9"/>
    <n v="671"/>
  </r>
  <r>
    <d v="2024-03-01T00:00:00"/>
    <x v="2"/>
    <s v="0BR"/>
    <x v="2"/>
    <x v="3"/>
    <x v="8"/>
    <x v="8"/>
    <s v="HK3631"/>
    <x v="0"/>
    <x v="1"/>
    <n v="79"/>
    <n v="2174.1"/>
    <n v="521"/>
  </r>
  <r>
    <d v="2024-03-01T00:00:00"/>
    <x v="2"/>
    <s v="0BR"/>
    <x v="2"/>
    <x v="3"/>
    <x v="8"/>
    <x v="8"/>
    <s v="HK660"/>
    <x v="0"/>
    <x v="1"/>
    <n v="33"/>
    <n v="437.7"/>
    <n v="222"/>
  </r>
  <r>
    <d v="2024-03-01T00:00:00"/>
    <x v="2"/>
    <s v="0BR"/>
    <x v="2"/>
    <x v="4"/>
    <x v="9"/>
    <x v="9"/>
    <s v="HK2892"/>
    <x v="1"/>
    <x v="1"/>
    <n v="18"/>
    <n v="1295.5"/>
    <n v="86"/>
  </r>
  <r>
    <d v="2024-03-01T00:00:00"/>
    <x v="2"/>
    <s v="0BR"/>
    <x v="2"/>
    <x v="4"/>
    <x v="9"/>
    <x v="9"/>
    <s v="HK4336"/>
    <x v="1"/>
    <x v="1"/>
    <n v="14"/>
    <n v="1050"/>
    <n v="53"/>
  </r>
  <r>
    <d v="2024-03-01T00:00:00"/>
    <x v="2"/>
    <s v="0BR"/>
    <x v="2"/>
    <x v="4"/>
    <x v="9"/>
    <x v="9"/>
    <s v="HK4336"/>
    <x v="1"/>
    <x v="2"/>
    <n v="1"/>
    <n v="80"/>
    <n v="7"/>
  </r>
  <r>
    <d v="2024-03-01T00:00:00"/>
    <x v="2"/>
    <s v="0BR"/>
    <x v="2"/>
    <x v="4"/>
    <x v="9"/>
    <x v="9"/>
    <s v="HK4416"/>
    <x v="1"/>
    <x v="1"/>
    <n v="5"/>
    <n v="323.3"/>
    <n v="22"/>
  </r>
  <r>
    <d v="2024-03-01T00:00:00"/>
    <x v="2"/>
    <s v="0BR"/>
    <x v="2"/>
    <x v="4"/>
    <x v="9"/>
    <x v="9"/>
    <s v="HK4542"/>
    <x v="1"/>
    <x v="1"/>
    <n v="27"/>
    <n v="2051.6999999999998"/>
    <n v="12"/>
  </r>
  <r>
    <d v="2024-03-01T00:00:00"/>
    <x v="2"/>
    <s v="0BR"/>
    <x v="2"/>
    <x v="4"/>
    <x v="9"/>
    <x v="9"/>
    <s v="HK4644"/>
    <x v="1"/>
    <x v="1"/>
    <n v="5"/>
    <n v="396.7"/>
    <n v="22"/>
  </r>
  <r>
    <d v="2024-03-01T00:00:00"/>
    <x v="2"/>
    <s v="0BR"/>
    <x v="2"/>
    <x v="4"/>
    <x v="9"/>
    <x v="9"/>
    <s v="HK4644"/>
    <x v="1"/>
    <x v="2"/>
    <n v="6"/>
    <n v="544"/>
    <n v="72"/>
  </r>
  <r>
    <d v="2024-03-01T00:00:00"/>
    <x v="2"/>
    <s v="0BR"/>
    <x v="2"/>
    <x v="4"/>
    <x v="9"/>
    <x v="9"/>
    <s v="HK4704"/>
    <x v="1"/>
    <x v="1"/>
    <n v="21"/>
    <n v="1556.7"/>
    <n v="94"/>
  </r>
  <r>
    <d v="2024-03-01T00:00:00"/>
    <x v="2"/>
    <s v="0BR"/>
    <x v="2"/>
    <x v="4"/>
    <x v="9"/>
    <x v="9"/>
    <s v="HK4939"/>
    <x v="1"/>
    <x v="1"/>
    <n v="28"/>
    <n v="1940"/>
    <n v="127"/>
  </r>
  <r>
    <d v="2024-03-01T00:00:00"/>
    <x v="2"/>
    <s v="0BR"/>
    <x v="2"/>
    <x v="4"/>
    <x v="9"/>
    <x v="9"/>
    <s v="HK5113"/>
    <x v="1"/>
    <x v="1"/>
    <n v="13"/>
    <n v="996.7"/>
    <n v="62"/>
  </r>
  <r>
    <d v="2024-03-01T00:00:00"/>
    <x v="2"/>
    <s v="0BR"/>
    <x v="2"/>
    <x v="4"/>
    <x v="9"/>
    <x v="9"/>
    <s v="HK5167"/>
    <x v="1"/>
    <x v="1"/>
    <n v="20"/>
    <n v="1531.6"/>
    <n v="95"/>
  </r>
  <r>
    <d v="2024-03-01T00:00:00"/>
    <x v="2"/>
    <s v="0BR"/>
    <x v="2"/>
    <x v="4"/>
    <x v="9"/>
    <x v="9"/>
    <s v="HK5300"/>
    <x v="1"/>
    <x v="1"/>
    <n v="20"/>
    <n v="1521.7"/>
    <n v="82"/>
  </r>
  <r>
    <d v="2024-03-01T00:00:00"/>
    <x v="2"/>
    <s v="0BR"/>
    <x v="2"/>
    <x v="4"/>
    <x v="9"/>
    <x v="9"/>
    <s v="HK5428"/>
    <x v="1"/>
    <x v="1"/>
    <n v="25"/>
    <n v="1805"/>
    <n v="103"/>
  </r>
  <r>
    <d v="2024-03-01T00:00:00"/>
    <x v="2"/>
    <s v="0BS"/>
    <x v="3"/>
    <x v="1"/>
    <x v="10"/>
    <x v="10"/>
    <s v="HK1198"/>
    <x v="0"/>
    <x v="3"/>
    <n v="37"/>
    <n v="696"/>
    <n v="16"/>
  </r>
  <r>
    <d v="2024-03-01T00:00:00"/>
    <x v="2"/>
    <s v="0BT"/>
    <x v="4"/>
    <x v="4"/>
    <x v="11"/>
    <x v="64"/>
    <s v="HK5224"/>
    <x v="1"/>
    <x v="1"/>
    <n v="83"/>
    <n v="4756.51"/>
    <n v="38"/>
  </r>
  <r>
    <d v="2024-03-01T00:00:00"/>
    <x v="2"/>
    <s v="0BT"/>
    <x v="4"/>
    <x v="4"/>
    <x v="11"/>
    <x v="64"/>
    <s v="HK5249"/>
    <x v="1"/>
    <x v="1"/>
    <n v="82"/>
    <n v="4661.1400000000003"/>
    <n v="3724"/>
  </r>
  <r>
    <d v="2024-03-01T00:00:00"/>
    <x v="2"/>
    <s v="0BT"/>
    <x v="4"/>
    <x v="4"/>
    <x v="11"/>
    <x v="64"/>
    <s v="HK5269"/>
    <x v="1"/>
    <x v="1"/>
    <n v="86"/>
    <n v="5158.46"/>
    <n v="41"/>
  </r>
  <r>
    <d v="2024-03-01T00:00:00"/>
    <x v="2"/>
    <s v="0BT"/>
    <x v="4"/>
    <x v="4"/>
    <x v="11"/>
    <x v="64"/>
    <s v="HK5270"/>
    <x v="1"/>
    <x v="1"/>
    <n v="101"/>
    <n v="5854.77"/>
    <n v="3948"/>
  </r>
  <r>
    <d v="2024-03-01T00:00:00"/>
    <x v="2"/>
    <s v="0BT"/>
    <x v="4"/>
    <x v="4"/>
    <x v="11"/>
    <x v="64"/>
    <s v="HK5311"/>
    <x v="1"/>
    <x v="1"/>
    <n v="86"/>
    <n v="5317.5"/>
    <n v="4006"/>
  </r>
  <r>
    <d v="2024-03-01T00:00:00"/>
    <x v="2"/>
    <s v="0BT"/>
    <x v="4"/>
    <x v="4"/>
    <x v="11"/>
    <x v="64"/>
    <s v="HK5332"/>
    <x v="1"/>
    <x v="1"/>
    <n v="79"/>
    <n v="4599.91"/>
    <n v="3412"/>
  </r>
  <r>
    <d v="2024-03-01T00:00:00"/>
    <x v="2"/>
    <s v="0CC"/>
    <x v="5"/>
    <x v="5"/>
    <x v="12"/>
    <x v="12"/>
    <s v="HK1723"/>
    <x v="0"/>
    <x v="5"/>
    <n v="4"/>
    <n v="45"/>
    <n v="2"/>
  </r>
  <r>
    <d v="2024-03-01T00:00:00"/>
    <x v="2"/>
    <s v="0CC"/>
    <x v="5"/>
    <x v="5"/>
    <x v="12"/>
    <x v="12"/>
    <s v="HK1723"/>
    <x v="0"/>
    <x v="2"/>
    <n v="31"/>
    <n v="352"/>
    <n v="13"/>
  </r>
  <r>
    <d v="2024-03-01T00:00:00"/>
    <x v="2"/>
    <s v="0CC"/>
    <x v="5"/>
    <x v="5"/>
    <x v="12"/>
    <x v="12"/>
    <s v="HK1723"/>
    <x v="0"/>
    <x v="4"/>
    <n v="7"/>
    <n v="80"/>
    <n v="330"/>
  </r>
  <r>
    <d v="2024-03-01T00:00:00"/>
    <x v="2"/>
    <s v="0CC"/>
    <x v="5"/>
    <x v="5"/>
    <x v="51"/>
    <x v="74"/>
    <s v="HK1723"/>
    <x v="0"/>
    <x v="5"/>
    <n v="2"/>
    <n v="23"/>
    <n v="50"/>
  </r>
  <r>
    <d v="2024-03-01T00:00:00"/>
    <x v="2"/>
    <s v="0CC"/>
    <x v="5"/>
    <x v="5"/>
    <x v="51"/>
    <x v="74"/>
    <s v="HK1723"/>
    <x v="0"/>
    <x v="2"/>
    <n v="2"/>
    <n v="18"/>
    <n v="40"/>
  </r>
  <r>
    <d v="2024-03-01T00:00:00"/>
    <x v="2"/>
    <s v="0CK"/>
    <x v="6"/>
    <x v="5"/>
    <x v="13"/>
    <x v="13"/>
    <s v="HK1364"/>
    <x v="0"/>
    <x v="0"/>
    <n v="2"/>
    <n v="180"/>
    <n v="6"/>
  </r>
  <r>
    <d v="2024-03-01T00:00:00"/>
    <x v="2"/>
    <s v="0CK"/>
    <x v="6"/>
    <x v="5"/>
    <x v="13"/>
    <x v="13"/>
    <s v="HK1766"/>
    <x v="0"/>
    <x v="0"/>
    <n v="1"/>
    <n v="30"/>
    <n v="1"/>
  </r>
  <r>
    <d v="2024-03-01T00:00:00"/>
    <x v="2"/>
    <s v="0CK"/>
    <x v="6"/>
    <x v="5"/>
    <x v="13"/>
    <x v="13"/>
    <s v="HK2037"/>
    <x v="0"/>
    <x v="0"/>
    <n v="1"/>
    <n v="150"/>
    <n v="5"/>
  </r>
  <r>
    <d v="2024-03-01T00:00:00"/>
    <x v="2"/>
    <s v="0CP"/>
    <x v="7"/>
    <x v="6"/>
    <x v="14"/>
    <x v="75"/>
    <s v="HK383"/>
    <x v="2"/>
    <x v="0"/>
    <n v="36"/>
    <n v="483"/>
    <n v="1230"/>
  </r>
  <r>
    <d v="2024-03-01T00:00:00"/>
    <x v="2"/>
    <s v="0CR"/>
    <x v="25"/>
    <x v="3"/>
    <x v="8"/>
    <x v="65"/>
    <s v="HK4014"/>
    <x v="7"/>
    <x v="1"/>
    <n v="28"/>
    <n v="1376"/>
    <n v="32"/>
  </r>
  <r>
    <d v="2024-03-01T00:00:00"/>
    <x v="2"/>
    <s v="0CR"/>
    <x v="25"/>
    <x v="3"/>
    <x v="8"/>
    <x v="65"/>
    <s v="HK4436"/>
    <x v="7"/>
    <x v="1"/>
    <n v="37"/>
    <n v="2900"/>
    <n v="40"/>
  </r>
  <r>
    <d v="2024-03-01T00:00:00"/>
    <x v="2"/>
    <s v="0CR"/>
    <x v="25"/>
    <x v="3"/>
    <x v="8"/>
    <x v="65"/>
    <s v="HK5085"/>
    <x v="7"/>
    <x v="1"/>
    <n v="42"/>
    <n v="2600.6999999999998"/>
    <n v="4530"/>
  </r>
  <r>
    <d v="2024-03-01T00:00:00"/>
    <x v="2"/>
    <s v="0CR"/>
    <x v="25"/>
    <x v="3"/>
    <x v="8"/>
    <x v="65"/>
    <s v="HK5177"/>
    <x v="7"/>
    <x v="1"/>
    <n v="51"/>
    <n v="3550"/>
    <n v="59"/>
  </r>
  <r>
    <d v="2024-03-01T00:00:00"/>
    <x v="2"/>
    <s v="0CW"/>
    <x v="9"/>
    <x v="5"/>
    <x v="16"/>
    <x v="16"/>
    <s v="HK1525"/>
    <x v="0"/>
    <x v="0"/>
    <n v="44"/>
    <n v="677"/>
    <n v="140"/>
  </r>
  <r>
    <d v="2024-03-01T00:00:00"/>
    <x v="2"/>
    <s v="0CW"/>
    <x v="9"/>
    <x v="5"/>
    <x v="16"/>
    <x v="16"/>
    <s v="HK1525"/>
    <x v="0"/>
    <x v="5"/>
    <n v="29"/>
    <n v="490"/>
    <n v="760"/>
  </r>
  <r>
    <d v="2024-03-01T00:00:00"/>
    <x v="2"/>
    <s v="0DD"/>
    <x v="10"/>
    <x v="6"/>
    <x v="17"/>
    <x v="17"/>
    <s v="HK732"/>
    <x v="2"/>
    <x v="0"/>
    <n v="6"/>
    <n v="37.5"/>
    <n v="130"/>
  </r>
  <r>
    <d v="2024-03-01T00:00:00"/>
    <x v="2"/>
    <s v="0DD"/>
    <x v="10"/>
    <x v="6"/>
    <x v="17"/>
    <x v="18"/>
    <s v="HK732"/>
    <x v="2"/>
    <x v="0"/>
    <n v="2"/>
    <n v="12.5"/>
    <n v="30"/>
  </r>
  <r>
    <d v="2024-03-01T00:00:00"/>
    <x v="2"/>
    <s v="0DD"/>
    <x v="10"/>
    <x v="6"/>
    <x v="18"/>
    <x v="19"/>
    <s v="HK732"/>
    <x v="2"/>
    <x v="0"/>
    <n v="2"/>
    <n v="12.5"/>
    <n v="30"/>
  </r>
  <r>
    <d v="2024-03-01T00:00:00"/>
    <x v="2"/>
    <s v="0DD"/>
    <x v="10"/>
    <x v="8"/>
    <x v="19"/>
    <x v="20"/>
    <s v="HK1290"/>
    <x v="2"/>
    <x v="0"/>
    <n v="28"/>
    <n v="175"/>
    <n v="700"/>
  </r>
  <r>
    <d v="2024-03-01T00:00:00"/>
    <x v="2"/>
    <s v="0DD"/>
    <x v="10"/>
    <x v="8"/>
    <x v="19"/>
    <x v="21"/>
    <s v="HK1290"/>
    <x v="2"/>
    <x v="0"/>
    <n v="24"/>
    <n v="150"/>
    <n v="600"/>
  </r>
  <r>
    <d v="2024-03-01T00:00:00"/>
    <x v="2"/>
    <s v="0DD"/>
    <x v="10"/>
    <x v="6"/>
    <x v="20"/>
    <x v="22"/>
    <s v="HK1680"/>
    <x v="2"/>
    <x v="0"/>
    <n v="2"/>
    <n v="12.5"/>
    <n v="30"/>
  </r>
  <r>
    <d v="2024-03-01T00:00:00"/>
    <x v="2"/>
    <s v="0DD"/>
    <x v="10"/>
    <x v="6"/>
    <x v="20"/>
    <x v="22"/>
    <s v="HK1785"/>
    <x v="2"/>
    <x v="0"/>
    <n v="2"/>
    <n v="12.5"/>
    <n v="30"/>
  </r>
  <r>
    <d v="2024-03-01T00:00:00"/>
    <x v="2"/>
    <s v="0DD"/>
    <x v="10"/>
    <x v="6"/>
    <x v="20"/>
    <x v="17"/>
    <s v="HK1325"/>
    <x v="2"/>
    <x v="0"/>
    <n v="16"/>
    <n v="100"/>
    <n v="400"/>
  </r>
  <r>
    <d v="2024-03-01T00:00:00"/>
    <x v="2"/>
    <s v="0DD"/>
    <x v="10"/>
    <x v="6"/>
    <x v="20"/>
    <x v="17"/>
    <s v="HK1781"/>
    <x v="2"/>
    <x v="0"/>
    <n v="10"/>
    <n v="62.5"/>
    <n v="230"/>
  </r>
  <r>
    <d v="2024-03-01T00:00:00"/>
    <x v="2"/>
    <s v="0DD"/>
    <x v="10"/>
    <x v="6"/>
    <x v="20"/>
    <x v="17"/>
    <s v="HK419"/>
    <x v="2"/>
    <x v="0"/>
    <n v="8"/>
    <n v="50"/>
    <n v="2"/>
  </r>
  <r>
    <d v="2024-03-01T00:00:00"/>
    <x v="2"/>
    <s v="0DD"/>
    <x v="10"/>
    <x v="6"/>
    <x v="20"/>
    <x v="23"/>
    <s v="HK1325"/>
    <x v="2"/>
    <x v="0"/>
    <n v="2"/>
    <n v="12.5"/>
    <n v="30"/>
  </r>
  <r>
    <d v="2024-03-01T00:00:00"/>
    <x v="2"/>
    <s v="0DD"/>
    <x v="10"/>
    <x v="6"/>
    <x v="21"/>
    <x v="25"/>
    <s v="HK1325"/>
    <x v="2"/>
    <x v="0"/>
    <n v="10"/>
    <n v="62.5"/>
    <n v="230"/>
  </r>
  <r>
    <d v="2024-03-01T00:00:00"/>
    <x v="2"/>
    <s v="0DD"/>
    <x v="10"/>
    <x v="6"/>
    <x v="21"/>
    <x v="25"/>
    <s v="HK1781"/>
    <x v="2"/>
    <x v="0"/>
    <n v="8"/>
    <n v="50"/>
    <n v="200"/>
  </r>
  <r>
    <d v="2024-03-01T00:00:00"/>
    <x v="2"/>
    <s v="0DD"/>
    <x v="10"/>
    <x v="6"/>
    <x v="21"/>
    <x v="25"/>
    <s v="HK419"/>
    <x v="2"/>
    <x v="0"/>
    <n v="14"/>
    <n v="87.5"/>
    <n v="330"/>
  </r>
  <r>
    <d v="2024-03-01T00:00:00"/>
    <x v="2"/>
    <s v="0DD"/>
    <x v="10"/>
    <x v="6"/>
    <x v="22"/>
    <x v="27"/>
    <s v="HK1680"/>
    <x v="2"/>
    <x v="0"/>
    <n v="2"/>
    <n v="12.5"/>
    <n v="30"/>
  </r>
  <r>
    <d v="2024-03-01T00:00:00"/>
    <x v="2"/>
    <s v="0DD"/>
    <x v="10"/>
    <x v="6"/>
    <x v="22"/>
    <x v="27"/>
    <s v="HK1785"/>
    <x v="2"/>
    <x v="0"/>
    <n v="12"/>
    <n v="75"/>
    <n v="300"/>
  </r>
  <r>
    <d v="2024-03-01T00:00:00"/>
    <x v="2"/>
    <s v="0DD"/>
    <x v="10"/>
    <x v="6"/>
    <x v="22"/>
    <x v="27"/>
    <s v="HK732"/>
    <x v="2"/>
    <x v="0"/>
    <n v="8"/>
    <n v="50"/>
    <n v="200"/>
  </r>
  <r>
    <d v="2024-03-01T00:00:00"/>
    <x v="2"/>
    <s v="0DD"/>
    <x v="10"/>
    <x v="6"/>
    <x v="22"/>
    <x v="28"/>
    <s v="HK732"/>
    <x v="2"/>
    <x v="0"/>
    <n v="2"/>
    <n v="12.5"/>
    <n v="30"/>
  </r>
  <r>
    <d v="2024-03-01T00:00:00"/>
    <x v="2"/>
    <s v="0DD"/>
    <x v="10"/>
    <x v="6"/>
    <x v="22"/>
    <x v="29"/>
    <s v="HK1785"/>
    <x v="2"/>
    <x v="0"/>
    <n v="2"/>
    <n v="12.5"/>
    <n v="30"/>
  </r>
  <r>
    <d v="2024-03-01T00:00:00"/>
    <x v="2"/>
    <s v="0DD"/>
    <x v="10"/>
    <x v="6"/>
    <x v="22"/>
    <x v="30"/>
    <s v="HK1785"/>
    <x v="2"/>
    <x v="0"/>
    <n v="2"/>
    <n v="12.5"/>
    <n v="30"/>
  </r>
  <r>
    <d v="2024-03-01T00:00:00"/>
    <x v="2"/>
    <s v="0DD"/>
    <x v="10"/>
    <x v="6"/>
    <x v="22"/>
    <x v="30"/>
    <s v="HK732"/>
    <x v="2"/>
    <x v="0"/>
    <n v="6"/>
    <n v="37.5"/>
    <n v="130"/>
  </r>
  <r>
    <d v="2024-03-01T00:00:00"/>
    <x v="2"/>
    <s v="0DD"/>
    <x v="10"/>
    <x v="6"/>
    <x v="22"/>
    <x v="31"/>
    <s v="HK1785"/>
    <x v="2"/>
    <x v="0"/>
    <n v="36"/>
    <n v="225"/>
    <n v="900"/>
  </r>
  <r>
    <d v="2024-03-01T00:00:00"/>
    <x v="2"/>
    <s v="0DD"/>
    <x v="10"/>
    <x v="6"/>
    <x v="22"/>
    <x v="31"/>
    <s v="HK732"/>
    <x v="2"/>
    <x v="0"/>
    <n v="4"/>
    <n v="25"/>
    <n v="100"/>
  </r>
  <r>
    <d v="2024-03-01T00:00:00"/>
    <x v="2"/>
    <s v="0DD"/>
    <x v="10"/>
    <x v="8"/>
    <x v="23"/>
    <x v="32"/>
    <s v="HK1290"/>
    <x v="2"/>
    <x v="0"/>
    <n v="14"/>
    <n v="87.5"/>
    <n v="330"/>
  </r>
  <r>
    <d v="2024-03-01T00:00:00"/>
    <x v="2"/>
    <s v="0DD"/>
    <x v="10"/>
    <x v="8"/>
    <x v="23"/>
    <x v="33"/>
    <s v="HK1290"/>
    <x v="2"/>
    <x v="0"/>
    <n v="12"/>
    <n v="75"/>
    <n v="300"/>
  </r>
  <r>
    <d v="2024-03-01T00:00:00"/>
    <x v="2"/>
    <s v="0DD"/>
    <x v="10"/>
    <x v="6"/>
    <x v="24"/>
    <x v="34"/>
    <s v="HK1785"/>
    <x v="2"/>
    <x v="0"/>
    <n v="2"/>
    <n v="12.5"/>
    <n v="30"/>
  </r>
  <r>
    <d v="2024-03-01T00:00:00"/>
    <x v="2"/>
    <s v="0DD"/>
    <x v="10"/>
    <x v="6"/>
    <x v="24"/>
    <x v="35"/>
    <s v="HK1680"/>
    <x v="2"/>
    <x v="0"/>
    <n v="2"/>
    <n v="12.5"/>
    <n v="30"/>
  </r>
  <r>
    <d v="2024-03-01T00:00:00"/>
    <x v="2"/>
    <s v="0DD"/>
    <x v="10"/>
    <x v="6"/>
    <x v="24"/>
    <x v="35"/>
    <s v="HK1785"/>
    <x v="2"/>
    <x v="0"/>
    <n v="6"/>
    <n v="37.5"/>
    <n v="130"/>
  </r>
  <r>
    <d v="2024-03-01T00:00:00"/>
    <x v="2"/>
    <s v="0DD"/>
    <x v="10"/>
    <x v="6"/>
    <x v="24"/>
    <x v="36"/>
    <s v="HK732"/>
    <x v="2"/>
    <x v="0"/>
    <n v="2"/>
    <n v="12.5"/>
    <n v="30"/>
  </r>
  <r>
    <d v="2024-03-01T00:00:00"/>
    <x v="2"/>
    <s v="0DD"/>
    <x v="10"/>
    <x v="8"/>
    <x v="25"/>
    <x v="37"/>
    <s v="HK1290"/>
    <x v="2"/>
    <x v="0"/>
    <n v="20"/>
    <n v="125"/>
    <n v="500"/>
  </r>
  <r>
    <d v="2024-03-01T00:00:00"/>
    <x v="2"/>
    <s v="0DD"/>
    <x v="10"/>
    <x v="6"/>
    <x v="27"/>
    <x v="39"/>
    <s v="HK1680"/>
    <x v="2"/>
    <x v="0"/>
    <n v="36"/>
    <n v="225"/>
    <n v="900"/>
  </r>
  <r>
    <d v="2024-03-01T00:00:00"/>
    <x v="2"/>
    <s v="0DD"/>
    <x v="10"/>
    <x v="6"/>
    <x v="27"/>
    <x v="39"/>
    <s v="HK732"/>
    <x v="2"/>
    <x v="0"/>
    <n v="14"/>
    <n v="87.5"/>
    <n v="330"/>
  </r>
  <r>
    <d v="2024-03-01T00:00:00"/>
    <x v="2"/>
    <s v="0DL"/>
    <x v="11"/>
    <x v="0"/>
    <x v="28"/>
    <x v="40"/>
    <s v="HK1970"/>
    <x v="0"/>
    <x v="0"/>
    <n v="6"/>
    <n v="1140"/>
    <n v="19"/>
  </r>
  <r>
    <d v="2024-03-01T00:00:00"/>
    <x v="2"/>
    <s v="0DL"/>
    <x v="11"/>
    <x v="0"/>
    <x v="28"/>
    <x v="40"/>
    <s v="HK5403"/>
    <x v="3"/>
    <x v="0"/>
    <n v="9"/>
    <n v="1075"/>
    <n v="1755"/>
  </r>
  <r>
    <d v="2024-03-01T00:00:00"/>
    <x v="2"/>
    <s v="0DL"/>
    <x v="11"/>
    <x v="5"/>
    <x v="13"/>
    <x v="41"/>
    <s v="HK1535"/>
    <x v="0"/>
    <x v="0"/>
    <n v="10"/>
    <n v="1440"/>
    <n v="24"/>
  </r>
  <r>
    <d v="2024-03-01T00:00:00"/>
    <x v="2"/>
    <s v="0DL"/>
    <x v="11"/>
    <x v="5"/>
    <x v="13"/>
    <x v="41"/>
    <s v="HK1639"/>
    <x v="0"/>
    <x v="0"/>
    <n v="8"/>
    <n v="1500"/>
    <n v="25"/>
  </r>
  <r>
    <d v="2024-03-01T00:00:00"/>
    <x v="2"/>
    <s v="0DR"/>
    <x v="13"/>
    <x v="5"/>
    <x v="30"/>
    <x v="76"/>
    <s v="HK1684"/>
    <x v="2"/>
    <x v="0"/>
    <n v="161"/>
    <n v="2240"/>
    <n v="41"/>
  </r>
  <r>
    <d v="2024-03-01T00:00:00"/>
    <x v="2"/>
    <s v="0DU"/>
    <x v="14"/>
    <x v="5"/>
    <x v="30"/>
    <x v="44"/>
    <s v="HK2319"/>
    <x v="0"/>
    <x v="0"/>
    <n v="46"/>
    <n v="582"/>
    <n v="15"/>
  </r>
  <r>
    <d v="2024-03-01T00:00:00"/>
    <x v="2"/>
    <s v="0DX"/>
    <x v="15"/>
    <x v="10"/>
    <x v="31"/>
    <x v="47"/>
    <s v="HK1136"/>
    <x v="2"/>
    <x v="0"/>
    <n v="9"/>
    <n v="132"/>
    <n v="330"/>
  </r>
  <r>
    <d v="2024-03-01T00:00:00"/>
    <x v="2"/>
    <s v="0DX"/>
    <x v="15"/>
    <x v="10"/>
    <x v="31"/>
    <x v="47"/>
    <s v="HK673"/>
    <x v="2"/>
    <x v="0"/>
    <n v="22"/>
    <n v="320"/>
    <n v="8"/>
  </r>
  <r>
    <d v="2024-03-01T00:00:00"/>
    <x v="2"/>
    <s v="0DX"/>
    <x v="15"/>
    <x v="0"/>
    <x v="34"/>
    <x v="69"/>
    <s v="HK1160"/>
    <x v="2"/>
    <x v="0"/>
    <n v="3"/>
    <n v="40"/>
    <n v="1"/>
  </r>
  <r>
    <d v="2024-03-01T00:00:00"/>
    <x v="2"/>
    <s v="0DX"/>
    <x v="15"/>
    <x v="0"/>
    <x v="34"/>
    <x v="69"/>
    <s v="HK616"/>
    <x v="2"/>
    <x v="0"/>
    <n v="37"/>
    <n v="560"/>
    <n v="14"/>
  </r>
  <r>
    <d v="2024-03-01T00:00:00"/>
    <x v="2"/>
    <s v="0DY"/>
    <x v="16"/>
    <x v="6"/>
    <x v="32"/>
    <x v="48"/>
    <s v="HK389"/>
    <x v="2"/>
    <x v="0"/>
    <n v="66"/>
    <n v="27.5"/>
    <n v="2640"/>
  </r>
  <r>
    <d v="2024-03-01T00:00:00"/>
    <x v="2"/>
    <s v="0EN"/>
    <x v="16"/>
    <x v="0"/>
    <x v="33"/>
    <x v="49"/>
    <s v="HK1837"/>
    <x v="0"/>
    <x v="0"/>
    <n v="1"/>
    <n v="0"/>
    <n v="1"/>
  </r>
  <r>
    <d v="2024-03-01T00:00:00"/>
    <x v="2"/>
    <s v="0EW"/>
    <x v="28"/>
    <x v="7"/>
    <x v="41"/>
    <x v="70"/>
    <s v="HK5359"/>
    <x v="8"/>
    <x v="7"/>
    <n v="3"/>
    <n v="136.16999999999999"/>
    <n v="196"/>
  </r>
  <r>
    <d v="2024-03-01T00:00:00"/>
    <x v="2"/>
    <s v="0EW"/>
    <x v="28"/>
    <x v="7"/>
    <x v="41"/>
    <x v="71"/>
    <s v="HK5356"/>
    <x v="8"/>
    <x v="7"/>
    <n v="1"/>
    <n v="17.899999999999999"/>
    <n v="51"/>
  </r>
  <r>
    <d v="2024-03-01T00:00:00"/>
    <x v="2"/>
    <s v="0EW"/>
    <x v="28"/>
    <x v="12"/>
    <x v="42"/>
    <x v="70"/>
    <s v="HK5359"/>
    <x v="8"/>
    <x v="7"/>
    <n v="2"/>
    <n v="30"/>
    <n v="107"/>
  </r>
  <r>
    <d v="2024-03-01T00:00:00"/>
    <x v="2"/>
    <s v="0EW"/>
    <x v="28"/>
    <x v="7"/>
    <x v="43"/>
    <x v="71"/>
    <s v="HK5359"/>
    <x v="8"/>
    <x v="7"/>
    <n v="3"/>
    <n v="61.5"/>
    <n v="254"/>
  </r>
  <r>
    <d v="2024-03-01T00:00:00"/>
    <x v="2"/>
    <s v="0EW"/>
    <x v="28"/>
    <x v="7"/>
    <x v="15"/>
    <x v="70"/>
    <s v="HK5359"/>
    <x v="8"/>
    <x v="7"/>
    <n v="1"/>
    <n v="16.420000000000002"/>
    <n v="38"/>
  </r>
  <r>
    <d v="2024-03-01T00:00:00"/>
    <x v="2"/>
    <s v="0EW"/>
    <x v="28"/>
    <x v="7"/>
    <x v="15"/>
    <x v="71"/>
    <s v="HK5356"/>
    <x v="8"/>
    <x v="7"/>
    <n v="3"/>
    <n v="54.9"/>
    <n v="15"/>
  </r>
  <r>
    <d v="2024-03-01T00:00:00"/>
    <x v="2"/>
    <s v="0EW"/>
    <x v="28"/>
    <x v="7"/>
    <x v="15"/>
    <x v="71"/>
    <s v="HK5359"/>
    <x v="8"/>
    <x v="7"/>
    <n v="2"/>
    <n v="56.66"/>
    <n v="136"/>
  </r>
  <r>
    <d v="2024-03-01T00:00:00"/>
    <x v="2"/>
    <s v="0EW"/>
    <x v="28"/>
    <x v="15"/>
    <x v="52"/>
    <x v="71"/>
    <s v="HK5359"/>
    <x v="8"/>
    <x v="7"/>
    <n v="1"/>
    <n v="17.899999999999999"/>
    <n v="45"/>
  </r>
  <r>
    <d v="2024-03-01T00:00:00"/>
    <x v="2"/>
    <s v="0EW"/>
    <x v="28"/>
    <x v="7"/>
    <x v="45"/>
    <x v="71"/>
    <s v="HK5356"/>
    <x v="8"/>
    <x v="7"/>
    <n v="7"/>
    <n v="131.4"/>
    <n v="452"/>
  </r>
  <r>
    <d v="2024-03-01T00:00:00"/>
    <x v="2"/>
    <s v="0EW"/>
    <x v="28"/>
    <x v="7"/>
    <x v="45"/>
    <x v="71"/>
    <s v="HK5359"/>
    <x v="8"/>
    <x v="7"/>
    <n v="11"/>
    <n v="309.36"/>
    <n v="532"/>
  </r>
  <r>
    <d v="2024-03-01T00:00:00"/>
    <x v="2"/>
    <s v="0EW"/>
    <x v="28"/>
    <x v="7"/>
    <x v="47"/>
    <x v="71"/>
    <s v="HK5356"/>
    <x v="8"/>
    <x v="7"/>
    <n v="2"/>
    <n v="37.700000000000003"/>
    <n v="144"/>
  </r>
  <r>
    <d v="2024-03-01T00:00:00"/>
    <x v="2"/>
    <s v="0EW"/>
    <x v="28"/>
    <x v="7"/>
    <x v="47"/>
    <x v="71"/>
    <s v="HK5359"/>
    <x v="8"/>
    <x v="7"/>
    <n v="1"/>
    <n v="17.899999999999999"/>
    <n v="49"/>
  </r>
  <r>
    <d v="2024-03-01T00:00:00"/>
    <x v="2"/>
    <s v="0EW"/>
    <x v="28"/>
    <x v="7"/>
    <x v="49"/>
    <x v="71"/>
    <s v="HK5356"/>
    <x v="8"/>
    <x v="7"/>
    <n v="1"/>
    <n v="20.5"/>
    <n v="45"/>
  </r>
  <r>
    <d v="2024-03-01T00:00:00"/>
    <x v="2"/>
    <s v="0EW"/>
    <x v="28"/>
    <x v="7"/>
    <x v="49"/>
    <x v="71"/>
    <s v="HK5359"/>
    <x v="8"/>
    <x v="7"/>
    <n v="4"/>
    <n v="70"/>
    <n v="189"/>
  </r>
  <r>
    <d v="2024-03-01T00:00:00"/>
    <x v="2"/>
    <s v="0EW"/>
    <x v="28"/>
    <x v="14"/>
    <x v="50"/>
    <x v="70"/>
    <s v="HK5359"/>
    <x v="8"/>
    <x v="7"/>
    <n v="4"/>
    <n v="118.47"/>
    <n v="362"/>
  </r>
  <r>
    <d v="2024-03-01T00:00:00"/>
    <x v="2"/>
    <s v="0EW"/>
    <x v="28"/>
    <x v="7"/>
    <x v="37"/>
    <x v="71"/>
    <s v="HK5359"/>
    <x v="8"/>
    <x v="7"/>
    <n v="1"/>
    <n v="20.5"/>
    <n v="11"/>
  </r>
  <r>
    <d v="2024-03-01T00:00:00"/>
    <x v="2"/>
    <s v="ODV"/>
    <x v="21"/>
    <x v="5"/>
    <x v="12"/>
    <x v="55"/>
    <s v="HK1738"/>
    <x v="0"/>
    <x v="0"/>
    <n v="2"/>
    <n v="40"/>
    <n v="1"/>
  </r>
  <r>
    <d v="2024-03-01T00:00:00"/>
    <x v="2"/>
    <s v="ODV"/>
    <x v="21"/>
    <x v="5"/>
    <x v="12"/>
    <x v="55"/>
    <s v="HK1738"/>
    <x v="0"/>
    <x v="11"/>
    <n v="1"/>
    <n v="15"/>
    <n v="35"/>
  </r>
  <r>
    <d v="2024-03-01T00:00:00"/>
    <x v="2"/>
    <s v="ODV"/>
    <x v="21"/>
    <x v="5"/>
    <x v="12"/>
    <x v="55"/>
    <s v="HK1738"/>
    <x v="0"/>
    <x v="2"/>
    <n v="22"/>
    <n v="277"/>
    <n v="830"/>
  </r>
  <r>
    <d v="2024-03-01T00:00:00"/>
    <x v="2"/>
    <s v="ODV"/>
    <x v="21"/>
    <x v="5"/>
    <x v="12"/>
    <x v="55"/>
    <s v="HK1738"/>
    <x v="0"/>
    <x v="4"/>
    <n v="14"/>
    <n v="248"/>
    <n v="630"/>
  </r>
  <r>
    <d v="2024-03-01T00:00:00"/>
    <x v="2"/>
    <s v="OEY"/>
    <x v="22"/>
    <x v="7"/>
    <x v="38"/>
    <x v="56"/>
    <s v="HK5371"/>
    <x v="4"/>
    <x v="7"/>
    <n v="40"/>
    <n v="422.7"/>
    <n v="251"/>
  </r>
  <r>
    <d v="2024-03-01T00:00:00"/>
    <x v="2"/>
    <s v="OEY"/>
    <x v="22"/>
    <x v="7"/>
    <x v="39"/>
    <x v="57"/>
    <s v="HK5371"/>
    <x v="4"/>
    <x v="7"/>
    <n v="39"/>
    <n v="727.7"/>
    <n v="245"/>
  </r>
  <r>
    <d v="2024-03-01T00:00:00"/>
    <x v="2"/>
    <s v="OEY"/>
    <x v="22"/>
    <x v="7"/>
    <x v="40"/>
    <x v="58"/>
    <s v="HK5372"/>
    <x v="6"/>
    <x v="7"/>
    <n v="40"/>
    <n v="508"/>
    <n v="234"/>
  </r>
  <r>
    <d v="2024-04-01T00:00:00"/>
    <x v="3"/>
    <s v="0BE"/>
    <x v="29"/>
    <x v="3"/>
    <x v="6"/>
    <x v="73"/>
    <s v="HK4457"/>
    <x v="9"/>
    <x v="1"/>
    <n v="26"/>
    <n v="4103.38"/>
    <n v="59"/>
  </r>
  <r>
    <d v="2024-04-01T00:00:00"/>
    <x v="3"/>
    <s v="0BE"/>
    <x v="29"/>
    <x v="3"/>
    <x v="6"/>
    <x v="73"/>
    <s v="HK5172"/>
    <x v="9"/>
    <x v="1"/>
    <n v="26"/>
    <n v="5831.1"/>
    <n v="74"/>
  </r>
  <r>
    <d v="2024-04-01T00:00:00"/>
    <x v="3"/>
    <s v="0BE"/>
    <x v="29"/>
    <x v="3"/>
    <x v="6"/>
    <x v="73"/>
    <s v="HK5253"/>
    <x v="9"/>
    <x v="1"/>
    <n v="20"/>
    <n v="4448.21"/>
    <n v="60"/>
  </r>
  <r>
    <d v="2024-04-01T00:00:00"/>
    <x v="3"/>
    <s v="0BH"/>
    <x v="0"/>
    <x v="0"/>
    <x v="0"/>
    <x v="0"/>
    <s v="HK1771"/>
    <x v="0"/>
    <x v="0"/>
    <n v="2"/>
    <n v="500"/>
    <n v="335"/>
  </r>
  <r>
    <d v="2024-04-01T00:00:00"/>
    <x v="3"/>
    <s v="0BH"/>
    <x v="0"/>
    <x v="0"/>
    <x v="0"/>
    <x v="0"/>
    <s v="HK2108"/>
    <x v="0"/>
    <x v="0"/>
    <n v="1"/>
    <n v="120"/>
    <n v="2"/>
  </r>
  <r>
    <d v="2024-04-01T00:00:00"/>
    <x v="3"/>
    <s v="0BH"/>
    <x v="0"/>
    <x v="0"/>
    <x v="28"/>
    <x v="59"/>
    <s v="HK2108"/>
    <x v="0"/>
    <x v="0"/>
    <n v="5"/>
    <n v="581"/>
    <n v="830"/>
  </r>
  <r>
    <d v="2024-04-01T00:00:00"/>
    <x v="3"/>
    <s v="0BH"/>
    <x v="0"/>
    <x v="0"/>
    <x v="28"/>
    <x v="59"/>
    <s v="HK2171"/>
    <x v="0"/>
    <x v="0"/>
    <n v="1"/>
    <n v="60"/>
    <n v="1"/>
  </r>
  <r>
    <d v="2024-04-01T00:00:00"/>
    <x v="3"/>
    <s v="0BH"/>
    <x v="0"/>
    <x v="0"/>
    <x v="28"/>
    <x v="77"/>
    <s v="HK2108"/>
    <x v="0"/>
    <x v="0"/>
    <n v="2"/>
    <n v="420"/>
    <n v="7"/>
  </r>
  <r>
    <d v="2024-04-01T00:00:00"/>
    <x v="3"/>
    <s v="0BH"/>
    <x v="0"/>
    <x v="0"/>
    <x v="1"/>
    <x v="1"/>
    <s v="HK2108"/>
    <x v="0"/>
    <x v="0"/>
    <n v="3"/>
    <n v="540"/>
    <n v="9"/>
  </r>
  <r>
    <d v="2024-04-01T00:00:00"/>
    <x v="3"/>
    <s v="0BH"/>
    <x v="0"/>
    <x v="0"/>
    <x v="1"/>
    <x v="1"/>
    <s v="HK2171"/>
    <x v="0"/>
    <x v="0"/>
    <n v="11"/>
    <n v="1680"/>
    <n v="28"/>
  </r>
  <r>
    <d v="2024-04-01T00:00:00"/>
    <x v="3"/>
    <s v="0BH"/>
    <x v="0"/>
    <x v="0"/>
    <x v="2"/>
    <x v="78"/>
    <s v="HK2321"/>
    <x v="0"/>
    <x v="0"/>
    <n v="8"/>
    <n v="1560"/>
    <n v="26"/>
  </r>
  <r>
    <d v="2024-04-01T00:00:00"/>
    <x v="3"/>
    <s v="0BH"/>
    <x v="0"/>
    <x v="0"/>
    <x v="2"/>
    <x v="2"/>
    <s v="HK1731"/>
    <x v="0"/>
    <x v="0"/>
    <n v="10"/>
    <n v="1578"/>
    <n v="2333"/>
  </r>
  <r>
    <d v="2024-04-01T00:00:00"/>
    <x v="3"/>
    <s v="0BH"/>
    <x v="0"/>
    <x v="0"/>
    <x v="2"/>
    <x v="2"/>
    <s v="HK2321"/>
    <x v="0"/>
    <x v="0"/>
    <n v="3"/>
    <n v="498"/>
    <n v="835"/>
  </r>
  <r>
    <d v="2024-04-01T00:00:00"/>
    <x v="3"/>
    <s v="0BH"/>
    <x v="0"/>
    <x v="0"/>
    <x v="2"/>
    <x v="79"/>
    <s v="HK1731"/>
    <x v="0"/>
    <x v="0"/>
    <n v="1"/>
    <n v="180"/>
    <n v="3"/>
  </r>
  <r>
    <d v="2024-04-01T00:00:00"/>
    <x v="3"/>
    <s v="0BH"/>
    <x v="0"/>
    <x v="0"/>
    <x v="2"/>
    <x v="79"/>
    <s v="HK2321"/>
    <x v="0"/>
    <x v="0"/>
    <n v="1"/>
    <n v="180"/>
    <n v="3"/>
  </r>
  <r>
    <d v="2024-04-01T00:00:00"/>
    <x v="3"/>
    <s v="0BH"/>
    <x v="0"/>
    <x v="0"/>
    <x v="2"/>
    <x v="80"/>
    <s v="HK2321"/>
    <x v="0"/>
    <x v="0"/>
    <n v="1"/>
    <n v="300"/>
    <n v="5"/>
  </r>
  <r>
    <d v="2024-04-01T00:00:00"/>
    <x v="3"/>
    <s v="0BH"/>
    <x v="0"/>
    <x v="10"/>
    <x v="31"/>
    <x v="60"/>
    <s v="HK2171"/>
    <x v="0"/>
    <x v="0"/>
    <n v="1"/>
    <n v="120"/>
    <n v="2"/>
  </r>
  <r>
    <d v="2024-04-01T00:00:00"/>
    <x v="3"/>
    <s v="0BM"/>
    <x v="1"/>
    <x v="1"/>
    <x v="3"/>
    <x v="3"/>
    <s v="HK2004"/>
    <x v="0"/>
    <x v="1"/>
    <n v="13"/>
    <n v="472"/>
    <n v="354"/>
  </r>
  <r>
    <d v="2024-04-01T00:00:00"/>
    <x v="3"/>
    <s v="0BM"/>
    <x v="1"/>
    <x v="1"/>
    <x v="3"/>
    <x v="3"/>
    <s v="HK2095"/>
    <x v="0"/>
    <x v="1"/>
    <n v="10"/>
    <n v="351"/>
    <n v="4"/>
  </r>
  <r>
    <d v="2024-04-01T00:00:00"/>
    <x v="3"/>
    <s v="0BM"/>
    <x v="1"/>
    <x v="3"/>
    <x v="53"/>
    <x v="81"/>
    <s v="HK2065"/>
    <x v="0"/>
    <x v="1"/>
    <n v="10"/>
    <n v="286"/>
    <n v="506"/>
  </r>
  <r>
    <d v="2024-04-01T00:00:00"/>
    <x v="3"/>
    <s v="0BM"/>
    <x v="1"/>
    <x v="3"/>
    <x v="53"/>
    <x v="81"/>
    <s v="HK2095"/>
    <x v="0"/>
    <x v="1"/>
    <n v="5"/>
    <n v="165"/>
    <n v="212"/>
  </r>
  <r>
    <d v="2024-04-01T00:00:00"/>
    <x v="3"/>
    <s v="0BM"/>
    <x v="1"/>
    <x v="2"/>
    <x v="4"/>
    <x v="4"/>
    <s v="HK1741"/>
    <x v="0"/>
    <x v="1"/>
    <n v="80"/>
    <n v="1999.45"/>
    <n v="2954"/>
  </r>
  <r>
    <d v="2024-04-01T00:00:00"/>
    <x v="3"/>
    <s v="0BM"/>
    <x v="1"/>
    <x v="3"/>
    <x v="5"/>
    <x v="5"/>
    <s v="HK2004"/>
    <x v="0"/>
    <x v="1"/>
    <n v="60"/>
    <n v="1458.93"/>
    <n v="2148"/>
  </r>
  <r>
    <d v="2024-04-01T00:00:00"/>
    <x v="3"/>
    <s v="0BM"/>
    <x v="1"/>
    <x v="3"/>
    <x v="6"/>
    <x v="6"/>
    <s v="HK1750"/>
    <x v="0"/>
    <x v="1"/>
    <n v="149"/>
    <n v="3738.5"/>
    <n v="5618"/>
  </r>
  <r>
    <d v="2024-04-01T00:00:00"/>
    <x v="3"/>
    <s v="0BM"/>
    <x v="1"/>
    <x v="3"/>
    <x v="6"/>
    <x v="6"/>
    <s v="HK2004"/>
    <x v="0"/>
    <x v="1"/>
    <n v="31"/>
    <n v="852"/>
    <n v="1118"/>
  </r>
  <r>
    <d v="2024-04-01T00:00:00"/>
    <x v="3"/>
    <s v="0BM"/>
    <x v="1"/>
    <x v="3"/>
    <x v="6"/>
    <x v="6"/>
    <s v="HK2065"/>
    <x v="0"/>
    <x v="1"/>
    <n v="46"/>
    <n v="1205"/>
    <n v="1712"/>
  </r>
  <r>
    <d v="2024-04-01T00:00:00"/>
    <x v="3"/>
    <s v="0BM"/>
    <x v="1"/>
    <x v="3"/>
    <x v="6"/>
    <x v="6"/>
    <s v="HK2095"/>
    <x v="0"/>
    <x v="1"/>
    <n v="136"/>
    <n v="3482.5"/>
    <n v="5018"/>
  </r>
  <r>
    <d v="2024-04-01T00:00:00"/>
    <x v="3"/>
    <s v="0BP"/>
    <x v="24"/>
    <x v="0"/>
    <x v="0"/>
    <x v="63"/>
    <s v="HK1983"/>
    <x v="0"/>
    <x v="0"/>
    <n v="16"/>
    <n v="200"/>
    <n v="54"/>
  </r>
  <r>
    <d v="2024-04-01T00:00:00"/>
    <x v="3"/>
    <s v="0BP"/>
    <x v="24"/>
    <x v="0"/>
    <x v="0"/>
    <x v="63"/>
    <s v="HK4733"/>
    <x v="2"/>
    <x v="0"/>
    <n v="20"/>
    <n v="250"/>
    <n v="67"/>
  </r>
  <r>
    <d v="2024-04-01T00:00:00"/>
    <x v="3"/>
    <s v="0BP"/>
    <x v="24"/>
    <x v="0"/>
    <x v="0"/>
    <x v="82"/>
    <s v="HK1983"/>
    <x v="0"/>
    <x v="0"/>
    <n v="12"/>
    <n v="150"/>
    <n v="39"/>
  </r>
  <r>
    <d v="2024-04-01T00:00:00"/>
    <x v="3"/>
    <s v="0BP"/>
    <x v="24"/>
    <x v="0"/>
    <x v="0"/>
    <x v="82"/>
    <s v="HK4733"/>
    <x v="2"/>
    <x v="0"/>
    <n v="72"/>
    <n v="900"/>
    <n v="24"/>
  </r>
  <r>
    <d v="2024-04-01T00:00:00"/>
    <x v="3"/>
    <s v="0BP"/>
    <x v="24"/>
    <x v="0"/>
    <x v="54"/>
    <x v="83"/>
    <s v="HK4733"/>
    <x v="2"/>
    <x v="0"/>
    <n v="28"/>
    <n v="350"/>
    <n v="94"/>
  </r>
  <r>
    <d v="2024-04-01T00:00:00"/>
    <x v="3"/>
    <s v="0BP"/>
    <x v="24"/>
    <x v="0"/>
    <x v="54"/>
    <x v="84"/>
    <s v="HK4733"/>
    <x v="2"/>
    <x v="0"/>
    <n v="9"/>
    <n v="112.5"/>
    <n v="31"/>
  </r>
  <r>
    <d v="2024-04-01T00:00:00"/>
    <x v="3"/>
    <s v="0BR"/>
    <x v="2"/>
    <x v="4"/>
    <x v="7"/>
    <x v="7"/>
    <s v="HK2892"/>
    <x v="1"/>
    <x v="1"/>
    <n v="79"/>
    <n v="6079.2"/>
    <n v="45"/>
  </r>
  <r>
    <d v="2024-04-01T00:00:00"/>
    <x v="3"/>
    <s v="0BR"/>
    <x v="2"/>
    <x v="4"/>
    <x v="7"/>
    <x v="7"/>
    <s v="HK4416"/>
    <x v="1"/>
    <x v="1"/>
    <n v="76"/>
    <n v="5376.5"/>
    <n v="38"/>
  </r>
  <r>
    <d v="2024-04-01T00:00:00"/>
    <x v="3"/>
    <s v="0BR"/>
    <x v="2"/>
    <x v="4"/>
    <x v="7"/>
    <x v="7"/>
    <s v="HK4542"/>
    <x v="1"/>
    <x v="1"/>
    <n v="88"/>
    <n v="6711.4"/>
    <n v="48"/>
  </r>
  <r>
    <d v="2024-04-01T00:00:00"/>
    <x v="3"/>
    <s v="0BR"/>
    <x v="2"/>
    <x v="4"/>
    <x v="7"/>
    <x v="7"/>
    <s v="HK4644"/>
    <x v="1"/>
    <x v="1"/>
    <n v="49"/>
    <n v="3691.2"/>
    <n v="25"/>
  </r>
  <r>
    <d v="2024-04-01T00:00:00"/>
    <x v="3"/>
    <s v="0BR"/>
    <x v="2"/>
    <x v="4"/>
    <x v="7"/>
    <x v="7"/>
    <s v="HK4704"/>
    <x v="1"/>
    <x v="1"/>
    <n v="82"/>
    <n v="5892.6"/>
    <n v="43"/>
  </r>
  <r>
    <d v="2024-04-01T00:00:00"/>
    <x v="3"/>
    <s v="0BR"/>
    <x v="2"/>
    <x v="4"/>
    <x v="7"/>
    <x v="7"/>
    <s v="HK4939"/>
    <x v="1"/>
    <x v="1"/>
    <n v="68"/>
    <n v="5137.7"/>
    <n v="36"/>
  </r>
  <r>
    <d v="2024-04-01T00:00:00"/>
    <x v="3"/>
    <s v="0BR"/>
    <x v="2"/>
    <x v="4"/>
    <x v="7"/>
    <x v="7"/>
    <s v="HK5113"/>
    <x v="1"/>
    <x v="1"/>
    <n v="61"/>
    <n v="4224.5"/>
    <n v="31"/>
  </r>
  <r>
    <d v="2024-04-01T00:00:00"/>
    <x v="3"/>
    <s v="0BR"/>
    <x v="2"/>
    <x v="4"/>
    <x v="7"/>
    <x v="7"/>
    <s v="HK5167"/>
    <x v="1"/>
    <x v="1"/>
    <n v="115"/>
    <n v="6212.2"/>
    <n v="40"/>
  </r>
  <r>
    <d v="2024-04-01T00:00:00"/>
    <x v="3"/>
    <s v="0BR"/>
    <x v="2"/>
    <x v="4"/>
    <x v="7"/>
    <x v="7"/>
    <s v="HK5300"/>
    <x v="1"/>
    <x v="1"/>
    <n v="88"/>
    <n v="6494.3"/>
    <n v="41"/>
  </r>
  <r>
    <d v="2024-04-01T00:00:00"/>
    <x v="3"/>
    <s v="0BR"/>
    <x v="2"/>
    <x v="4"/>
    <x v="7"/>
    <x v="7"/>
    <s v="HK5428"/>
    <x v="1"/>
    <x v="1"/>
    <n v="73"/>
    <n v="5364.8"/>
    <n v="44"/>
  </r>
  <r>
    <d v="2024-04-01T00:00:00"/>
    <x v="3"/>
    <s v="0BR"/>
    <x v="2"/>
    <x v="3"/>
    <x v="8"/>
    <x v="8"/>
    <s v="HK1476"/>
    <x v="0"/>
    <x v="1"/>
    <n v="23"/>
    <n v="143"/>
    <n v="17"/>
  </r>
  <r>
    <d v="2024-04-01T00:00:00"/>
    <x v="3"/>
    <s v="0BR"/>
    <x v="2"/>
    <x v="3"/>
    <x v="8"/>
    <x v="8"/>
    <s v="HK1767"/>
    <x v="0"/>
    <x v="1"/>
    <n v="68"/>
    <n v="1745.1"/>
    <n v="51"/>
  </r>
  <r>
    <d v="2024-04-01T00:00:00"/>
    <x v="3"/>
    <s v="0BR"/>
    <x v="2"/>
    <x v="3"/>
    <x v="8"/>
    <x v="8"/>
    <s v="HK3631"/>
    <x v="0"/>
    <x v="1"/>
    <n v="65"/>
    <n v="1715.7"/>
    <n v="40"/>
  </r>
  <r>
    <d v="2024-04-01T00:00:00"/>
    <x v="3"/>
    <s v="0BR"/>
    <x v="2"/>
    <x v="3"/>
    <x v="8"/>
    <x v="8"/>
    <s v="HK660"/>
    <x v="0"/>
    <x v="1"/>
    <n v="51"/>
    <n v="1290"/>
    <n v="35"/>
  </r>
  <r>
    <d v="2024-04-01T00:00:00"/>
    <x v="3"/>
    <s v="0BR"/>
    <x v="2"/>
    <x v="3"/>
    <x v="8"/>
    <x v="85"/>
    <s v="HK1767"/>
    <x v="0"/>
    <x v="1"/>
    <n v="23"/>
    <n v="549.6"/>
    <n v="11"/>
  </r>
  <r>
    <d v="2024-04-01T00:00:00"/>
    <x v="3"/>
    <s v="0BR"/>
    <x v="2"/>
    <x v="3"/>
    <x v="8"/>
    <x v="85"/>
    <s v="HK3631"/>
    <x v="0"/>
    <x v="1"/>
    <n v="22"/>
    <n v="584.70000000000005"/>
    <n v="9"/>
  </r>
  <r>
    <d v="2024-04-01T00:00:00"/>
    <x v="3"/>
    <s v="0BR"/>
    <x v="2"/>
    <x v="3"/>
    <x v="8"/>
    <x v="85"/>
    <s v="HK660"/>
    <x v="0"/>
    <x v="1"/>
    <n v="41"/>
    <n v="1030.2"/>
    <n v="24"/>
  </r>
  <r>
    <d v="2024-04-01T00:00:00"/>
    <x v="3"/>
    <s v="0BR"/>
    <x v="2"/>
    <x v="4"/>
    <x v="9"/>
    <x v="9"/>
    <s v="HK2892"/>
    <x v="1"/>
    <x v="1"/>
    <n v="14"/>
    <n v="1111.7"/>
    <n v="7"/>
  </r>
  <r>
    <d v="2024-04-01T00:00:00"/>
    <x v="3"/>
    <s v="0BR"/>
    <x v="2"/>
    <x v="4"/>
    <x v="9"/>
    <x v="9"/>
    <s v="HK4416"/>
    <x v="1"/>
    <x v="1"/>
    <n v="14"/>
    <n v="1048.3"/>
    <n v="7"/>
  </r>
  <r>
    <d v="2024-04-01T00:00:00"/>
    <x v="3"/>
    <s v="0BR"/>
    <x v="2"/>
    <x v="4"/>
    <x v="9"/>
    <x v="9"/>
    <s v="HK4542"/>
    <x v="1"/>
    <x v="1"/>
    <n v="7"/>
    <n v="560"/>
    <n v="4"/>
  </r>
  <r>
    <d v="2024-04-01T00:00:00"/>
    <x v="3"/>
    <s v="0BR"/>
    <x v="2"/>
    <x v="4"/>
    <x v="9"/>
    <x v="9"/>
    <s v="HK4644"/>
    <x v="1"/>
    <x v="1"/>
    <n v="27"/>
    <n v="2083.3000000000002"/>
    <n v="13"/>
  </r>
  <r>
    <d v="2024-04-01T00:00:00"/>
    <x v="3"/>
    <s v="0BR"/>
    <x v="2"/>
    <x v="4"/>
    <x v="9"/>
    <x v="9"/>
    <s v="HK4704"/>
    <x v="1"/>
    <x v="1"/>
    <n v="19"/>
    <n v="1465"/>
    <n v="9"/>
  </r>
  <r>
    <d v="2024-04-01T00:00:00"/>
    <x v="3"/>
    <s v="0BR"/>
    <x v="2"/>
    <x v="4"/>
    <x v="9"/>
    <x v="9"/>
    <s v="HK4939"/>
    <x v="1"/>
    <x v="1"/>
    <n v="41"/>
    <n v="3196.6"/>
    <n v="19"/>
  </r>
  <r>
    <d v="2024-04-01T00:00:00"/>
    <x v="3"/>
    <s v="0BR"/>
    <x v="2"/>
    <x v="4"/>
    <x v="9"/>
    <x v="9"/>
    <s v="HK5113"/>
    <x v="1"/>
    <x v="1"/>
    <n v="15"/>
    <n v="1160"/>
    <n v="7"/>
  </r>
  <r>
    <d v="2024-04-01T00:00:00"/>
    <x v="3"/>
    <s v="0BR"/>
    <x v="2"/>
    <x v="4"/>
    <x v="9"/>
    <x v="9"/>
    <s v="HK5167"/>
    <x v="1"/>
    <x v="1"/>
    <n v="6"/>
    <n v="480"/>
    <n v="3"/>
  </r>
  <r>
    <d v="2024-04-01T00:00:00"/>
    <x v="3"/>
    <s v="0BR"/>
    <x v="2"/>
    <x v="4"/>
    <x v="9"/>
    <x v="9"/>
    <s v="HK5300"/>
    <x v="1"/>
    <x v="1"/>
    <n v="19"/>
    <n v="1510"/>
    <n v="8"/>
  </r>
  <r>
    <d v="2024-04-01T00:00:00"/>
    <x v="3"/>
    <s v="0BR"/>
    <x v="2"/>
    <x v="4"/>
    <x v="9"/>
    <x v="9"/>
    <s v="HK5428"/>
    <x v="1"/>
    <x v="1"/>
    <n v="35"/>
    <n v="2736"/>
    <n v="20"/>
  </r>
  <r>
    <d v="2024-04-01T00:00:00"/>
    <x v="3"/>
    <s v="0BS"/>
    <x v="3"/>
    <x v="1"/>
    <x v="10"/>
    <x v="10"/>
    <s v="HK1198"/>
    <x v="0"/>
    <x v="3"/>
    <n v="51"/>
    <n v="253"/>
    <n v="1654"/>
  </r>
  <r>
    <d v="2024-04-01T00:00:00"/>
    <x v="3"/>
    <s v="0BT"/>
    <x v="4"/>
    <x v="4"/>
    <x v="11"/>
    <x v="64"/>
    <s v="HK5224"/>
    <x v="1"/>
    <x v="1"/>
    <n v="79"/>
    <n v="4469.71"/>
    <n v="3654"/>
  </r>
  <r>
    <d v="2024-04-01T00:00:00"/>
    <x v="3"/>
    <s v="0BT"/>
    <x v="4"/>
    <x v="4"/>
    <x v="11"/>
    <x v="64"/>
    <s v="HK5249"/>
    <x v="1"/>
    <x v="1"/>
    <n v="78"/>
    <n v="4755.5"/>
    <n v="3606"/>
  </r>
  <r>
    <d v="2024-04-01T00:00:00"/>
    <x v="3"/>
    <s v="0BT"/>
    <x v="4"/>
    <x v="4"/>
    <x v="11"/>
    <x v="64"/>
    <s v="HK5269"/>
    <x v="1"/>
    <x v="1"/>
    <n v="91"/>
    <n v="4986.99"/>
    <n v="3930"/>
  </r>
  <r>
    <d v="2024-04-01T00:00:00"/>
    <x v="3"/>
    <s v="0BT"/>
    <x v="4"/>
    <x v="4"/>
    <x v="11"/>
    <x v="64"/>
    <s v="HK5270"/>
    <x v="1"/>
    <x v="1"/>
    <n v="80"/>
    <n v="4623.7"/>
    <n v="3542"/>
  </r>
  <r>
    <d v="2024-04-01T00:00:00"/>
    <x v="3"/>
    <s v="0BT"/>
    <x v="4"/>
    <x v="4"/>
    <x v="11"/>
    <x v="64"/>
    <s v="HK5311"/>
    <x v="1"/>
    <x v="1"/>
    <n v="93"/>
    <n v="5451.91"/>
    <n v="3700"/>
  </r>
  <r>
    <d v="2024-04-01T00:00:00"/>
    <x v="3"/>
    <s v="0BT"/>
    <x v="4"/>
    <x v="4"/>
    <x v="11"/>
    <x v="64"/>
    <s v="HK5332"/>
    <x v="1"/>
    <x v="1"/>
    <n v="84"/>
    <n v="4721.97"/>
    <n v="3606"/>
  </r>
  <r>
    <d v="2024-04-01T00:00:00"/>
    <x v="3"/>
    <s v="0CC"/>
    <x v="5"/>
    <x v="5"/>
    <x v="12"/>
    <x v="12"/>
    <s v="HK1723"/>
    <x v="0"/>
    <x v="12"/>
    <n v="1"/>
    <n v="9"/>
    <n v="13"/>
  </r>
  <r>
    <d v="2024-04-01T00:00:00"/>
    <x v="3"/>
    <s v="0CC"/>
    <x v="5"/>
    <x v="5"/>
    <x v="12"/>
    <x v="12"/>
    <s v="HK1723"/>
    <x v="0"/>
    <x v="5"/>
    <n v="6"/>
    <n v="65"/>
    <n v="1140"/>
  </r>
  <r>
    <d v="2024-04-01T00:00:00"/>
    <x v="3"/>
    <s v="0CC"/>
    <x v="5"/>
    <x v="5"/>
    <x v="12"/>
    <x v="12"/>
    <s v="HK1723"/>
    <x v="0"/>
    <x v="2"/>
    <n v="53"/>
    <n v="582"/>
    <n v="1904"/>
  </r>
  <r>
    <d v="2024-04-01T00:00:00"/>
    <x v="3"/>
    <s v="0CC"/>
    <x v="5"/>
    <x v="5"/>
    <x v="12"/>
    <x v="12"/>
    <s v="HK1723"/>
    <x v="0"/>
    <x v="4"/>
    <n v="14"/>
    <n v="163"/>
    <n v="304"/>
  </r>
  <r>
    <d v="2024-04-01T00:00:00"/>
    <x v="3"/>
    <s v="0CK"/>
    <x v="6"/>
    <x v="5"/>
    <x v="13"/>
    <x v="13"/>
    <s v="HK1364"/>
    <x v="0"/>
    <x v="0"/>
    <n v="5"/>
    <n v="380"/>
    <n v="1240"/>
  </r>
  <r>
    <d v="2024-04-01T00:00:00"/>
    <x v="3"/>
    <s v="0CK"/>
    <x v="6"/>
    <x v="5"/>
    <x v="13"/>
    <x v="13"/>
    <s v="HK1817"/>
    <x v="0"/>
    <x v="0"/>
    <n v="3"/>
    <n v="235"/>
    <n v="750"/>
  </r>
  <r>
    <d v="2024-04-01T00:00:00"/>
    <x v="3"/>
    <s v="0CK"/>
    <x v="6"/>
    <x v="5"/>
    <x v="13"/>
    <x v="13"/>
    <s v="HK2021"/>
    <x v="0"/>
    <x v="0"/>
    <n v="1"/>
    <n v="150"/>
    <n v="5"/>
  </r>
  <r>
    <d v="2024-04-01T00:00:00"/>
    <x v="3"/>
    <s v="0CK"/>
    <x v="6"/>
    <x v="5"/>
    <x v="13"/>
    <x v="13"/>
    <s v="HK2037"/>
    <x v="0"/>
    <x v="0"/>
    <n v="6"/>
    <n v="607"/>
    <n v="2015"/>
  </r>
  <r>
    <d v="2024-04-01T00:00:00"/>
    <x v="3"/>
    <s v="0CP"/>
    <x v="7"/>
    <x v="6"/>
    <x v="14"/>
    <x v="75"/>
    <s v="HK383"/>
    <x v="2"/>
    <x v="0"/>
    <n v="30"/>
    <n v="457"/>
    <n v="830"/>
  </r>
  <r>
    <d v="2024-04-01T00:00:00"/>
    <x v="3"/>
    <s v="0CR"/>
    <x v="25"/>
    <x v="3"/>
    <x v="8"/>
    <x v="65"/>
    <s v="HK4014"/>
    <x v="7"/>
    <x v="1"/>
    <n v="29"/>
    <n v="3446.63"/>
    <n v="3233"/>
  </r>
  <r>
    <d v="2024-04-01T00:00:00"/>
    <x v="3"/>
    <s v="0CR"/>
    <x v="25"/>
    <x v="3"/>
    <x v="8"/>
    <x v="65"/>
    <s v="HK4436"/>
    <x v="7"/>
    <x v="1"/>
    <n v="45"/>
    <n v="3100.47"/>
    <n v="4942"/>
  </r>
  <r>
    <d v="2024-04-01T00:00:00"/>
    <x v="3"/>
    <s v="0CR"/>
    <x v="25"/>
    <x v="3"/>
    <x v="8"/>
    <x v="65"/>
    <s v="HK5085"/>
    <x v="7"/>
    <x v="1"/>
    <n v="55"/>
    <n v="3786.14"/>
    <n v="6325"/>
  </r>
  <r>
    <d v="2024-04-01T00:00:00"/>
    <x v="3"/>
    <s v="0CR"/>
    <x v="25"/>
    <x v="3"/>
    <x v="8"/>
    <x v="65"/>
    <s v="HK5177"/>
    <x v="7"/>
    <x v="1"/>
    <n v="10"/>
    <n v="630.59"/>
    <n v="742"/>
  </r>
  <r>
    <d v="2024-04-01T00:00:00"/>
    <x v="3"/>
    <s v="0CT"/>
    <x v="8"/>
    <x v="7"/>
    <x v="15"/>
    <x v="15"/>
    <s v="HK1099"/>
    <x v="2"/>
    <x v="6"/>
    <n v="18"/>
    <n v="145"/>
    <n v="528"/>
  </r>
  <r>
    <d v="2024-04-01T00:00:00"/>
    <x v="3"/>
    <s v="0DD"/>
    <x v="10"/>
    <x v="6"/>
    <x v="18"/>
    <x v="19"/>
    <s v="HK732"/>
    <x v="2"/>
    <x v="0"/>
    <n v="4"/>
    <n v="25"/>
    <n v="1"/>
  </r>
  <r>
    <d v="2024-04-01T00:00:00"/>
    <x v="3"/>
    <s v="0DD"/>
    <x v="10"/>
    <x v="8"/>
    <x v="19"/>
    <x v="20"/>
    <s v="HK1290"/>
    <x v="2"/>
    <x v="0"/>
    <n v="30"/>
    <n v="187.5"/>
    <n v="730"/>
  </r>
  <r>
    <d v="2024-04-01T00:00:00"/>
    <x v="3"/>
    <s v="0DD"/>
    <x v="10"/>
    <x v="8"/>
    <x v="19"/>
    <x v="21"/>
    <s v="HK1290"/>
    <x v="2"/>
    <x v="0"/>
    <n v="16"/>
    <n v="100"/>
    <n v="4"/>
  </r>
  <r>
    <d v="2024-04-01T00:00:00"/>
    <x v="3"/>
    <s v="0DD"/>
    <x v="10"/>
    <x v="6"/>
    <x v="20"/>
    <x v="22"/>
    <s v="HK1680"/>
    <x v="2"/>
    <x v="0"/>
    <n v="16"/>
    <n v="100"/>
    <n v="4"/>
  </r>
  <r>
    <d v="2024-04-01T00:00:00"/>
    <x v="3"/>
    <s v="0DD"/>
    <x v="10"/>
    <x v="6"/>
    <x v="20"/>
    <x v="22"/>
    <s v="HK1785"/>
    <x v="2"/>
    <x v="0"/>
    <n v="16"/>
    <n v="100"/>
    <n v="4"/>
  </r>
  <r>
    <d v="2024-04-01T00:00:00"/>
    <x v="3"/>
    <s v="0DD"/>
    <x v="10"/>
    <x v="6"/>
    <x v="20"/>
    <x v="17"/>
    <s v="HK1060"/>
    <x v="2"/>
    <x v="0"/>
    <n v="44"/>
    <n v="275"/>
    <n v="11"/>
  </r>
  <r>
    <d v="2024-04-01T00:00:00"/>
    <x v="3"/>
    <s v="0DD"/>
    <x v="10"/>
    <x v="6"/>
    <x v="20"/>
    <x v="17"/>
    <s v="HK1325"/>
    <x v="2"/>
    <x v="0"/>
    <n v="32"/>
    <n v="200"/>
    <n v="8"/>
  </r>
  <r>
    <d v="2024-04-01T00:00:00"/>
    <x v="3"/>
    <s v="0DD"/>
    <x v="10"/>
    <x v="6"/>
    <x v="20"/>
    <x v="17"/>
    <s v="HK419"/>
    <x v="2"/>
    <x v="0"/>
    <n v="40"/>
    <n v="250"/>
    <n v="10"/>
  </r>
  <r>
    <d v="2024-04-01T00:00:00"/>
    <x v="3"/>
    <s v="0DD"/>
    <x v="10"/>
    <x v="6"/>
    <x v="20"/>
    <x v="23"/>
    <s v="HK1325"/>
    <x v="2"/>
    <x v="0"/>
    <n v="24"/>
    <n v="150"/>
    <n v="6"/>
  </r>
  <r>
    <d v="2024-04-01T00:00:00"/>
    <x v="3"/>
    <s v="0DD"/>
    <x v="10"/>
    <x v="6"/>
    <x v="21"/>
    <x v="25"/>
    <s v="HK1325"/>
    <x v="2"/>
    <x v="0"/>
    <n v="32"/>
    <n v="200"/>
    <n v="8"/>
  </r>
  <r>
    <d v="2024-04-01T00:00:00"/>
    <x v="3"/>
    <s v="0DD"/>
    <x v="10"/>
    <x v="6"/>
    <x v="21"/>
    <x v="25"/>
    <s v="HK419"/>
    <x v="2"/>
    <x v="0"/>
    <n v="28"/>
    <n v="175"/>
    <n v="7"/>
  </r>
  <r>
    <d v="2024-04-01T00:00:00"/>
    <x v="3"/>
    <s v="0DD"/>
    <x v="10"/>
    <x v="6"/>
    <x v="22"/>
    <x v="27"/>
    <s v="HK1680"/>
    <x v="2"/>
    <x v="0"/>
    <n v="16"/>
    <n v="100"/>
    <n v="4"/>
  </r>
  <r>
    <d v="2024-04-01T00:00:00"/>
    <x v="3"/>
    <s v="0DD"/>
    <x v="10"/>
    <x v="6"/>
    <x v="22"/>
    <x v="27"/>
    <s v="HK1785"/>
    <x v="2"/>
    <x v="0"/>
    <n v="4"/>
    <n v="25"/>
    <n v="1"/>
  </r>
  <r>
    <d v="2024-04-01T00:00:00"/>
    <x v="3"/>
    <s v="0DD"/>
    <x v="10"/>
    <x v="6"/>
    <x v="22"/>
    <x v="29"/>
    <s v="HK1785"/>
    <x v="2"/>
    <x v="0"/>
    <n v="4"/>
    <n v="25"/>
    <n v="1"/>
  </r>
  <r>
    <d v="2024-04-01T00:00:00"/>
    <x v="3"/>
    <s v="0DD"/>
    <x v="10"/>
    <x v="6"/>
    <x v="22"/>
    <x v="30"/>
    <s v="HK1785"/>
    <x v="2"/>
    <x v="0"/>
    <n v="12"/>
    <n v="75"/>
    <n v="3"/>
  </r>
  <r>
    <d v="2024-04-01T00:00:00"/>
    <x v="3"/>
    <s v="0DD"/>
    <x v="10"/>
    <x v="6"/>
    <x v="22"/>
    <x v="31"/>
    <s v="HK1785"/>
    <x v="2"/>
    <x v="0"/>
    <n v="8"/>
    <n v="50"/>
    <n v="2"/>
  </r>
  <r>
    <d v="2024-04-01T00:00:00"/>
    <x v="3"/>
    <s v="0DD"/>
    <x v="10"/>
    <x v="6"/>
    <x v="22"/>
    <x v="31"/>
    <s v="HK732"/>
    <x v="2"/>
    <x v="0"/>
    <n v="16"/>
    <n v="100"/>
    <n v="4"/>
  </r>
  <r>
    <d v="2024-04-01T00:00:00"/>
    <x v="3"/>
    <s v="0DD"/>
    <x v="10"/>
    <x v="8"/>
    <x v="23"/>
    <x v="32"/>
    <s v="HK1290"/>
    <x v="2"/>
    <x v="0"/>
    <n v="2"/>
    <n v="12.5"/>
    <n v="30"/>
  </r>
  <r>
    <d v="2024-04-01T00:00:00"/>
    <x v="3"/>
    <s v="0DD"/>
    <x v="10"/>
    <x v="8"/>
    <x v="23"/>
    <x v="33"/>
    <s v="HK1290"/>
    <x v="2"/>
    <x v="0"/>
    <n v="2"/>
    <n v="12.5"/>
    <n v="30"/>
  </r>
  <r>
    <d v="2024-04-01T00:00:00"/>
    <x v="3"/>
    <s v="0DD"/>
    <x v="10"/>
    <x v="6"/>
    <x v="24"/>
    <x v="34"/>
    <s v="HK1785"/>
    <x v="2"/>
    <x v="0"/>
    <n v="12"/>
    <n v="75"/>
    <n v="3"/>
  </r>
  <r>
    <d v="2024-04-01T00:00:00"/>
    <x v="3"/>
    <s v="0DD"/>
    <x v="10"/>
    <x v="6"/>
    <x v="24"/>
    <x v="35"/>
    <s v="HK1680"/>
    <x v="2"/>
    <x v="0"/>
    <n v="32"/>
    <n v="200"/>
    <n v="8"/>
  </r>
  <r>
    <d v="2024-04-01T00:00:00"/>
    <x v="3"/>
    <s v="0DD"/>
    <x v="10"/>
    <x v="6"/>
    <x v="24"/>
    <x v="35"/>
    <s v="HK1785"/>
    <x v="2"/>
    <x v="0"/>
    <n v="32"/>
    <n v="200"/>
    <n v="8"/>
  </r>
  <r>
    <d v="2024-04-01T00:00:00"/>
    <x v="3"/>
    <s v="0DD"/>
    <x v="10"/>
    <x v="8"/>
    <x v="25"/>
    <x v="37"/>
    <s v="HK1290"/>
    <x v="2"/>
    <x v="0"/>
    <n v="14"/>
    <n v="87.5"/>
    <n v="330"/>
  </r>
  <r>
    <d v="2024-04-01T00:00:00"/>
    <x v="3"/>
    <s v="0DD"/>
    <x v="10"/>
    <x v="6"/>
    <x v="27"/>
    <x v="39"/>
    <s v="HK1680"/>
    <x v="2"/>
    <x v="0"/>
    <n v="8"/>
    <n v="50"/>
    <n v="2"/>
  </r>
  <r>
    <d v="2024-04-01T00:00:00"/>
    <x v="3"/>
    <s v="0DG"/>
    <x v="30"/>
    <x v="0"/>
    <x v="2"/>
    <x v="86"/>
    <s v="HK2187"/>
    <x v="0"/>
    <x v="0"/>
    <n v="3"/>
    <n v="300"/>
    <n v="5"/>
  </r>
  <r>
    <d v="2024-04-01T00:00:00"/>
    <x v="3"/>
    <s v="0DL"/>
    <x v="11"/>
    <x v="0"/>
    <x v="28"/>
    <x v="40"/>
    <s v="HK1425"/>
    <x v="0"/>
    <x v="0"/>
    <n v="3"/>
    <n v="690"/>
    <n v="1130"/>
  </r>
  <r>
    <d v="2024-04-01T00:00:00"/>
    <x v="3"/>
    <s v="0DL"/>
    <x v="11"/>
    <x v="0"/>
    <x v="28"/>
    <x v="40"/>
    <s v="HK1970"/>
    <x v="0"/>
    <x v="0"/>
    <n v="11"/>
    <n v="690"/>
    <n v="2830"/>
  </r>
  <r>
    <d v="2024-04-01T00:00:00"/>
    <x v="3"/>
    <s v="0DL"/>
    <x v="11"/>
    <x v="0"/>
    <x v="28"/>
    <x v="40"/>
    <s v="HK3419"/>
    <x v="3"/>
    <x v="0"/>
    <n v="3"/>
    <n v="360"/>
    <n v="6"/>
  </r>
  <r>
    <d v="2024-04-01T00:00:00"/>
    <x v="3"/>
    <s v="0DL"/>
    <x v="11"/>
    <x v="0"/>
    <x v="28"/>
    <x v="40"/>
    <s v="HK5403"/>
    <x v="3"/>
    <x v="0"/>
    <n v="10"/>
    <n v="2340"/>
    <n v="39"/>
  </r>
  <r>
    <d v="2024-04-01T00:00:00"/>
    <x v="3"/>
    <s v="0DL"/>
    <x v="11"/>
    <x v="5"/>
    <x v="13"/>
    <x v="40"/>
    <s v="HK1839"/>
    <x v="0"/>
    <x v="0"/>
    <n v="4"/>
    <n v="270"/>
    <n v="430"/>
  </r>
  <r>
    <d v="2024-04-01T00:00:00"/>
    <x v="3"/>
    <s v="0DL"/>
    <x v="11"/>
    <x v="5"/>
    <x v="13"/>
    <x v="41"/>
    <s v="HK1535"/>
    <x v="0"/>
    <x v="0"/>
    <n v="25"/>
    <n v="4230"/>
    <n v="7030"/>
  </r>
  <r>
    <d v="2024-04-01T00:00:00"/>
    <x v="3"/>
    <s v="0DL"/>
    <x v="11"/>
    <x v="5"/>
    <x v="13"/>
    <x v="41"/>
    <s v="HK1639"/>
    <x v="0"/>
    <x v="0"/>
    <n v="15"/>
    <n v="3090"/>
    <n v="5130"/>
  </r>
  <r>
    <d v="2024-04-01T00:00:00"/>
    <x v="3"/>
    <s v="0DR"/>
    <x v="13"/>
    <x v="0"/>
    <x v="54"/>
    <x v="87"/>
    <s v="HK1454"/>
    <x v="0"/>
    <x v="0"/>
    <n v="142"/>
    <n v="1979"/>
    <n v="36"/>
  </r>
  <r>
    <d v="2024-04-01T00:00:00"/>
    <x v="3"/>
    <s v="0DR"/>
    <x v="13"/>
    <x v="0"/>
    <x v="54"/>
    <x v="87"/>
    <s v="HK1684"/>
    <x v="2"/>
    <x v="0"/>
    <n v="298"/>
    <n v="4163"/>
    <n v="74"/>
  </r>
  <r>
    <d v="2024-04-01T00:00:00"/>
    <x v="3"/>
    <s v="0DR"/>
    <x v="13"/>
    <x v="0"/>
    <x v="54"/>
    <x v="43"/>
    <s v="HK1454"/>
    <x v="0"/>
    <x v="0"/>
    <n v="8"/>
    <n v="122"/>
    <n v="230"/>
  </r>
  <r>
    <d v="2024-04-01T00:00:00"/>
    <x v="3"/>
    <s v="0DR"/>
    <x v="13"/>
    <x v="5"/>
    <x v="30"/>
    <x v="43"/>
    <s v="HK1054"/>
    <x v="2"/>
    <x v="0"/>
    <n v="48"/>
    <n v="671"/>
    <n v="1230"/>
  </r>
  <r>
    <d v="2024-04-01T00:00:00"/>
    <x v="3"/>
    <s v="0DR"/>
    <x v="13"/>
    <x v="5"/>
    <x v="30"/>
    <x v="43"/>
    <s v="HK1684"/>
    <x v="2"/>
    <x v="0"/>
    <n v="11"/>
    <n v="142"/>
    <n v="3"/>
  </r>
  <r>
    <d v="2024-04-01T00:00:00"/>
    <x v="3"/>
    <s v="0DS"/>
    <x v="31"/>
    <x v="5"/>
    <x v="55"/>
    <x v="88"/>
    <s v="HK1627"/>
    <x v="0"/>
    <x v="0"/>
    <n v="4"/>
    <n v="144"/>
    <n v="2"/>
  </r>
  <r>
    <d v="2024-04-01T00:00:00"/>
    <x v="3"/>
    <s v="0DS"/>
    <x v="31"/>
    <x v="5"/>
    <x v="13"/>
    <x v="89"/>
    <s v="HK1627"/>
    <x v="0"/>
    <x v="0"/>
    <n v="100"/>
    <n v="2678"/>
    <n v="42"/>
  </r>
  <r>
    <d v="2024-04-01T00:00:00"/>
    <x v="3"/>
    <s v="0DT"/>
    <x v="27"/>
    <x v="5"/>
    <x v="55"/>
    <x v="90"/>
    <s v="HK2313"/>
    <x v="0"/>
    <x v="0"/>
    <n v="11"/>
    <n v="320"/>
    <n v="8"/>
  </r>
  <r>
    <d v="2024-04-01T00:00:00"/>
    <x v="3"/>
    <s v="0DU"/>
    <x v="14"/>
    <x v="0"/>
    <x v="28"/>
    <x v="91"/>
    <s v="HK1819"/>
    <x v="0"/>
    <x v="0"/>
    <n v="110"/>
    <n v="2034"/>
    <n v="35"/>
  </r>
  <r>
    <d v="2024-04-01T00:00:00"/>
    <x v="3"/>
    <s v="0DU"/>
    <x v="14"/>
    <x v="5"/>
    <x v="30"/>
    <x v="44"/>
    <s v="HK1739"/>
    <x v="0"/>
    <x v="0"/>
    <n v="76"/>
    <n v="810"/>
    <n v="25"/>
  </r>
  <r>
    <d v="2024-04-01T00:00:00"/>
    <x v="3"/>
    <s v="0DU"/>
    <x v="14"/>
    <x v="5"/>
    <x v="30"/>
    <x v="44"/>
    <s v="HK2319"/>
    <x v="0"/>
    <x v="0"/>
    <n v="107"/>
    <n v="1302"/>
    <n v="37"/>
  </r>
  <r>
    <d v="2024-04-01T00:00:00"/>
    <x v="3"/>
    <s v="0DX"/>
    <x v="15"/>
    <x v="0"/>
    <x v="2"/>
    <x v="46"/>
    <s v="HK1380"/>
    <x v="2"/>
    <x v="0"/>
    <n v="50"/>
    <n v="760"/>
    <n v="19"/>
  </r>
  <r>
    <d v="2024-04-01T00:00:00"/>
    <x v="3"/>
    <s v="0DX"/>
    <x v="15"/>
    <x v="0"/>
    <x v="2"/>
    <x v="46"/>
    <s v="HK1784"/>
    <x v="2"/>
    <x v="0"/>
    <n v="64"/>
    <n v="960"/>
    <n v="24"/>
  </r>
  <r>
    <d v="2024-04-01T00:00:00"/>
    <x v="3"/>
    <s v="0DX"/>
    <x v="15"/>
    <x v="0"/>
    <x v="2"/>
    <x v="46"/>
    <s v="HK531"/>
    <x v="2"/>
    <x v="0"/>
    <n v="97"/>
    <n v="1452"/>
    <n v="3630"/>
  </r>
  <r>
    <d v="2024-04-01T00:00:00"/>
    <x v="3"/>
    <s v="0DX"/>
    <x v="15"/>
    <x v="10"/>
    <x v="31"/>
    <x v="47"/>
    <s v="HK1136"/>
    <x v="2"/>
    <x v="0"/>
    <n v="57"/>
    <n v="852"/>
    <n v="2130"/>
  </r>
  <r>
    <d v="2024-04-01T00:00:00"/>
    <x v="3"/>
    <s v="0DX"/>
    <x v="15"/>
    <x v="10"/>
    <x v="31"/>
    <x v="47"/>
    <s v="HK1159"/>
    <x v="2"/>
    <x v="0"/>
    <n v="69"/>
    <n v="1040"/>
    <n v="26"/>
  </r>
  <r>
    <d v="2024-04-01T00:00:00"/>
    <x v="3"/>
    <s v="0DX"/>
    <x v="15"/>
    <x v="10"/>
    <x v="31"/>
    <x v="47"/>
    <s v="HK673"/>
    <x v="2"/>
    <x v="0"/>
    <n v="120"/>
    <n v="1800"/>
    <n v="45"/>
  </r>
  <r>
    <d v="2024-04-01T00:00:00"/>
    <x v="3"/>
    <s v="0DX"/>
    <x v="15"/>
    <x v="10"/>
    <x v="31"/>
    <x v="47"/>
    <s v="HK946"/>
    <x v="2"/>
    <x v="0"/>
    <n v="48"/>
    <n v="732"/>
    <n v="1930"/>
  </r>
  <r>
    <d v="2024-04-01T00:00:00"/>
    <x v="3"/>
    <s v="0DX"/>
    <x v="15"/>
    <x v="0"/>
    <x v="34"/>
    <x v="69"/>
    <s v="HK1160"/>
    <x v="2"/>
    <x v="0"/>
    <n v="64"/>
    <n v="960"/>
    <n v="24"/>
  </r>
  <r>
    <d v="2024-04-01T00:00:00"/>
    <x v="3"/>
    <s v="0DX"/>
    <x v="15"/>
    <x v="0"/>
    <x v="34"/>
    <x v="69"/>
    <s v="HK616"/>
    <x v="2"/>
    <x v="0"/>
    <n v="42"/>
    <n v="640"/>
    <n v="16"/>
  </r>
  <r>
    <d v="2024-04-01T00:00:00"/>
    <x v="3"/>
    <s v="0DY"/>
    <x v="16"/>
    <x v="6"/>
    <x v="32"/>
    <x v="48"/>
    <s v="HK1674"/>
    <x v="2"/>
    <x v="0"/>
    <n v="51"/>
    <n v="21.04"/>
    <n v="2020"/>
  </r>
  <r>
    <d v="2024-04-01T00:00:00"/>
    <x v="3"/>
    <s v="0EN"/>
    <x v="16"/>
    <x v="0"/>
    <x v="33"/>
    <x v="49"/>
    <s v="HK1837"/>
    <x v="0"/>
    <x v="0"/>
    <n v="14"/>
    <n v="521"/>
    <n v="20"/>
  </r>
  <r>
    <d v="2024-04-01T00:00:00"/>
    <x v="3"/>
    <s v="0ET"/>
    <x v="18"/>
    <x v="11"/>
    <x v="35"/>
    <x v="51"/>
    <s v="HK5218"/>
    <x v="4"/>
    <x v="7"/>
    <n v="53"/>
    <n v="1072.43"/>
    <n v="3512"/>
  </r>
  <r>
    <d v="2024-04-01T00:00:00"/>
    <x v="3"/>
    <s v="0ET"/>
    <x v="18"/>
    <x v="11"/>
    <x v="35"/>
    <x v="51"/>
    <s v="HK5336"/>
    <x v="4"/>
    <x v="7"/>
    <n v="30"/>
    <n v="874.4"/>
    <n v="2842"/>
  </r>
  <r>
    <d v="2024-04-01T00:00:00"/>
    <x v="3"/>
    <s v="0EV"/>
    <x v="19"/>
    <x v="4"/>
    <x v="7"/>
    <x v="52"/>
    <s v="HK5380"/>
    <x v="5"/>
    <x v="1"/>
    <n v="45"/>
    <n v="3444"/>
    <n v="22"/>
  </r>
  <r>
    <d v="2024-04-01T00:00:00"/>
    <x v="3"/>
    <s v="0EV"/>
    <x v="19"/>
    <x v="4"/>
    <x v="7"/>
    <x v="52"/>
    <s v="HK5381"/>
    <x v="5"/>
    <x v="1"/>
    <n v="96"/>
    <n v="6536"/>
    <n v="462"/>
  </r>
  <r>
    <d v="2024-04-01T00:00:00"/>
    <x v="3"/>
    <s v="0EV"/>
    <x v="19"/>
    <x v="4"/>
    <x v="7"/>
    <x v="52"/>
    <s v="HK5384"/>
    <x v="5"/>
    <x v="1"/>
    <n v="103"/>
    <n v="7303"/>
    <n v="496"/>
  </r>
  <r>
    <d v="2024-04-01T00:00:00"/>
    <x v="3"/>
    <s v="0EV"/>
    <x v="19"/>
    <x v="4"/>
    <x v="7"/>
    <x v="52"/>
    <s v="HK5386"/>
    <x v="5"/>
    <x v="1"/>
    <n v="91"/>
    <n v="7160"/>
    <n v="494"/>
  </r>
  <r>
    <d v="2024-04-01T00:00:00"/>
    <x v="3"/>
    <s v="0EV"/>
    <x v="19"/>
    <x v="4"/>
    <x v="7"/>
    <x v="52"/>
    <s v="HK5387"/>
    <x v="5"/>
    <x v="1"/>
    <n v="106"/>
    <n v="7925"/>
    <n v="551"/>
  </r>
  <r>
    <d v="2024-04-01T00:00:00"/>
    <x v="3"/>
    <s v="0EX"/>
    <x v="20"/>
    <x v="7"/>
    <x v="36"/>
    <x v="92"/>
    <s v="HK5416"/>
    <x v="6"/>
    <x v="7"/>
    <n v="8"/>
    <n v="125.45"/>
    <n v="542"/>
  </r>
  <r>
    <d v="2024-04-01T00:00:00"/>
    <x v="3"/>
    <s v="0EX"/>
    <x v="20"/>
    <x v="7"/>
    <x v="37"/>
    <x v="72"/>
    <s v="HK5251"/>
    <x v="6"/>
    <x v="7"/>
    <n v="29"/>
    <n v="526.32000000000005"/>
    <n v="1524"/>
  </r>
  <r>
    <d v="2024-04-01T00:00:00"/>
    <x v="3"/>
    <s v="0EX"/>
    <x v="20"/>
    <x v="7"/>
    <x v="37"/>
    <x v="72"/>
    <s v="HK5416"/>
    <x v="6"/>
    <x v="7"/>
    <n v="87"/>
    <n v="1533.97"/>
    <n v="43"/>
  </r>
  <r>
    <d v="2024-04-01T00:00:00"/>
    <x v="3"/>
    <s v="ODV"/>
    <x v="21"/>
    <x v="5"/>
    <x v="12"/>
    <x v="55"/>
    <s v="HK1738"/>
    <x v="0"/>
    <x v="0"/>
    <n v="8"/>
    <n v="106"/>
    <n v="236"/>
  </r>
  <r>
    <d v="2024-04-01T00:00:00"/>
    <x v="3"/>
    <s v="ODV"/>
    <x v="21"/>
    <x v="5"/>
    <x v="12"/>
    <x v="55"/>
    <s v="HK1738"/>
    <x v="0"/>
    <x v="5"/>
    <n v="16"/>
    <n v="210"/>
    <n v="530"/>
  </r>
  <r>
    <d v="2024-04-01T00:00:00"/>
    <x v="3"/>
    <s v="ODV"/>
    <x v="21"/>
    <x v="5"/>
    <x v="12"/>
    <x v="55"/>
    <s v="HK1738"/>
    <x v="0"/>
    <x v="2"/>
    <n v="26"/>
    <n v="300"/>
    <n v="840"/>
  </r>
  <r>
    <d v="2024-04-01T00:00:00"/>
    <x v="3"/>
    <s v="ODV"/>
    <x v="21"/>
    <x v="5"/>
    <x v="12"/>
    <x v="55"/>
    <s v="HK1738"/>
    <x v="0"/>
    <x v="4"/>
    <n v="20"/>
    <n v="277"/>
    <n v="8"/>
  </r>
  <r>
    <d v="2024-04-01T00:00:00"/>
    <x v="3"/>
    <s v="OEY"/>
    <x v="22"/>
    <x v="7"/>
    <x v="38"/>
    <x v="56"/>
    <s v="HK5371"/>
    <x v="4"/>
    <x v="7"/>
    <n v="30"/>
    <n v="400.7"/>
    <n v="175"/>
  </r>
  <r>
    <d v="2024-04-01T00:00:00"/>
    <x v="3"/>
    <s v="OEY"/>
    <x v="22"/>
    <x v="7"/>
    <x v="56"/>
    <x v="93"/>
    <s v="HK5372"/>
    <x v="6"/>
    <x v="7"/>
    <n v="4"/>
    <n v="0"/>
    <n v="2"/>
  </r>
  <r>
    <d v="2024-04-01T00:00:00"/>
    <x v="3"/>
    <s v="OEY"/>
    <x v="22"/>
    <x v="7"/>
    <x v="39"/>
    <x v="57"/>
    <s v="HK5371"/>
    <x v="4"/>
    <x v="7"/>
    <n v="51"/>
    <n v="829.5"/>
    <n v="335"/>
  </r>
  <r>
    <d v="2024-04-01T00:00:00"/>
    <x v="3"/>
    <s v="OEY"/>
    <x v="22"/>
    <x v="7"/>
    <x v="40"/>
    <x v="58"/>
    <s v="HK5372"/>
    <x v="6"/>
    <x v="7"/>
    <n v="96"/>
    <n v="1216"/>
    <n v="57"/>
  </r>
  <r>
    <d v="2024-05-01T00:00:00"/>
    <x v="4"/>
    <s v="0BE"/>
    <x v="29"/>
    <x v="3"/>
    <x v="6"/>
    <x v="73"/>
    <s v="HK4457"/>
    <x v="10"/>
    <x v="1"/>
    <n v="25"/>
    <n v="3511"/>
    <n v="603"/>
  </r>
  <r>
    <d v="2024-05-01T00:00:00"/>
    <x v="4"/>
    <s v="0BE"/>
    <x v="29"/>
    <x v="3"/>
    <x v="6"/>
    <x v="73"/>
    <s v="HK5172"/>
    <x v="10"/>
    <x v="1"/>
    <n v="17"/>
    <n v="4853"/>
    <n v="577"/>
  </r>
  <r>
    <d v="2024-05-01T00:00:00"/>
    <x v="4"/>
    <s v="0BE"/>
    <x v="29"/>
    <x v="3"/>
    <x v="6"/>
    <x v="73"/>
    <s v="HK5253"/>
    <x v="10"/>
    <x v="1"/>
    <n v="21"/>
    <n v="4825"/>
    <n v="625"/>
  </r>
  <r>
    <d v="2024-05-01T00:00:00"/>
    <x v="4"/>
    <s v="0BM"/>
    <x v="1"/>
    <x v="1"/>
    <x v="3"/>
    <x v="3"/>
    <s v="HK1750"/>
    <x v="0"/>
    <x v="1"/>
    <n v="24"/>
    <n v="834"/>
    <n v="1012"/>
  </r>
  <r>
    <d v="2024-05-01T00:00:00"/>
    <x v="4"/>
    <s v="0BM"/>
    <x v="1"/>
    <x v="2"/>
    <x v="4"/>
    <x v="4"/>
    <s v="HK1741"/>
    <x v="0"/>
    <x v="1"/>
    <n v="97"/>
    <n v="2154"/>
    <n v="35"/>
  </r>
  <r>
    <d v="2024-05-01T00:00:00"/>
    <x v="4"/>
    <s v="0BM"/>
    <x v="1"/>
    <x v="2"/>
    <x v="4"/>
    <x v="4"/>
    <s v="HK2004"/>
    <x v="0"/>
    <x v="1"/>
    <n v="25"/>
    <n v="713"/>
    <n v="912"/>
  </r>
  <r>
    <d v="2024-05-01T00:00:00"/>
    <x v="4"/>
    <s v="0BM"/>
    <x v="1"/>
    <x v="3"/>
    <x v="5"/>
    <x v="5"/>
    <s v="HK2004"/>
    <x v="0"/>
    <x v="1"/>
    <n v="69"/>
    <n v="1636"/>
    <n v="2318"/>
  </r>
  <r>
    <d v="2024-05-01T00:00:00"/>
    <x v="4"/>
    <s v="0BM"/>
    <x v="1"/>
    <x v="3"/>
    <x v="6"/>
    <x v="6"/>
    <s v="HK1750"/>
    <x v="0"/>
    <x v="1"/>
    <n v="129"/>
    <n v="3383"/>
    <n v="4342"/>
  </r>
  <r>
    <d v="2024-05-01T00:00:00"/>
    <x v="4"/>
    <s v="0BM"/>
    <x v="1"/>
    <x v="3"/>
    <x v="6"/>
    <x v="6"/>
    <s v="HK2095"/>
    <x v="0"/>
    <x v="1"/>
    <n v="151"/>
    <n v="3822"/>
    <n v="5124"/>
  </r>
  <r>
    <d v="2024-05-01T00:00:00"/>
    <x v="4"/>
    <s v="0BN"/>
    <x v="23"/>
    <x v="10"/>
    <x v="31"/>
    <x v="62"/>
    <s v="HK1648"/>
    <x v="0"/>
    <x v="0"/>
    <n v="810"/>
    <n v="3290"/>
    <n v="47"/>
  </r>
  <r>
    <d v="2024-05-01T00:00:00"/>
    <x v="4"/>
    <s v="0BN"/>
    <x v="23"/>
    <x v="10"/>
    <x v="31"/>
    <x v="62"/>
    <s v="HK1762"/>
    <x v="0"/>
    <x v="0"/>
    <n v="910"/>
    <n v="3820"/>
    <n v="54"/>
  </r>
  <r>
    <d v="2024-05-01T00:00:00"/>
    <x v="4"/>
    <s v="0BN"/>
    <x v="23"/>
    <x v="10"/>
    <x v="31"/>
    <x v="62"/>
    <s v="HK1994"/>
    <x v="0"/>
    <x v="0"/>
    <n v="750"/>
    <n v="3000"/>
    <n v="40"/>
  </r>
  <r>
    <d v="2024-05-01T00:00:00"/>
    <x v="4"/>
    <s v="0BP"/>
    <x v="24"/>
    <x v="0"/>
    <x v="0"/>
    <x v="63"/>
    <s v="HK1049"/>
    <x v="2"/>
    <x v="0"/>
    <n v="26"/>
    <n v="325"/>
    <n v="87"/>
  </r>
  <r>
    <d v="2024-05-01T00:00:00"/>
    <x v="4"/>
    <s v="0BP"/>
    <x v="24"/>
    <x v="0"/>
    <x v="0"/>
    <x v="63"/>
    <s v="HK1983"/>
    <x v="0"/>
    <x v="0"/>
    <n v="63"/>
    <n v="788"/>
    <n v="21"/>
  </r>
  <r>
    <d v="2024-05-01T00:00:00"/>
    <x v="4"/>
    <s v="0BP"/>
    <x v="24"/>
    <x v="0"/>
    <x v="0"/>
    <x v="63"/>
    <s v="HK4733"/>
    <x v="2"/>
    <x v="0"/>
    <n v="26"/>
    <n v="325"/>
    <n v="87"/>
  </r>
  <r>
    <d v="2024-05-01T00:00:00"/>
    <x v="4"/>
    <s v="0BP"/>
    <x v="24"/>
    <x v="0"/>
    <x v="0"/>
    <x v="82"/>
    <s v="HK1049"/>
    <x v="2"/>
    <x v="0"/>
    <n v="73"/>
    <n v="913"/>
    <n v="243"/>
  </r>
  <r>
    <d v="2024-05-01T00:00:00"/>
    <x v="4"/>
    <s v="0BP"/>
    <x v="24"/>
    <x v="0"/>
    <x v="0"/>
    <x v="82"/>
    <s v="HK1983"/>
    <x v="0"/>
    <x v="0"/>
    <n v="93"/>
    <n v="1163"/>
    <n v="311"/>
  </r>
  <r>
    <d v="2024-05-01T00:00:00"/>
    <x v="4"/>
    <s v="0BP"/>
    <x v="24"/>
    <x v="0"/>
    <x v="0"/>
    <x v="82"/>
    <s v="HK4733"/>
    <x v="2"/>
    <x v="0"/>
    <n v="45"/>
    <n v="563"/>
    <n v="149"/>
  </r>
  <r>
    <d v="2024-05-01T00:00:00"/>
    <x v="4"/>
    <s v="0BP"/>
    <x v="24"/>
    <x v="0"/>
    <x v="54"/>
    <x v="83"/>
    <s v="HK4733"/>
    <x v="2"/>
    <x v="0"/>
    <n v="32"/>
    <n v="400"/>
    <n v="107"/>
  </r>
  <r>
    <d v="2024-05-01T00:00:00"/>
    <x v="4"/>
    <s v="0BP"/>
    <x v="24"/>
    <x v="0"/>
    <x v="54"/>
    <x v="84"/>
    <s v="HK1049"/>
    <x v="2"/>
    <x v="0"/>
    <n v="78"/>
    <n v="975"/>
    <n v="261"/>
  </r>
  <r>
    <d v="2024-05-01T00:00:00"/>
    <x v="4"/>
    <s v="0BP"/>
    <x v="24"/>
    <x v="0"/>
    <x v="54"/>
    <x v="84"/>
    <s v="HK4733"/>
    <x v="2"/>
    <x v="0"/>
    <n v="31"/>
    <n v="388"/>
    <n v="102"/>
  </r>
  <r>
    <d v="2024-05-01T00:00:00"/>
    <x v="4"/>
    <s v="0BS"/>
    <x v="3"/>
    <x v="1"/>
    <x v="10"/>
    <x v="10"/>
    <s v="HK1198"/>
    <x v="0"/>
    <x v="3"/>
    <n v="23"/>
    <n v="351"/>
    <n v="830"/>
  </r>
  <r>
    <d v="2024-05-01T00:00:00"/>
    <x v="4"/>
    <s v="0BT"/>
    <x v="4"/>
    <x v="4"/>
    <x v="11"/>
    <x v="64"/>
    <s v="HK5224"/>
    <x v="1"/>
    <x v="1"/>
    <n v="83"/>
    <n v="4721"/>
    <n v="37"/>
  </r>
  <r>
    <d v="2024-05-01T00:00:00"/>
    <x v="4"/>
    <s v="0BT"/>
    <x v="4"/>
    <x v="4"/>
    <x v="11"/>
    <x v="64"/>
    <s v="HK5249"/>
    <x v="1"/>
    <x v="1"/>
    <n v="85"/>
    <n v="4903"/>
    <n v="3906"/>
  </r>
  <r>
    <d v="2024-05-01T00:00:00"/>
    <x v="4"/>
    <s v="0BT"/>
    <x v="4"/>
    <x v="4"/>
    <x v="11"/>
    <x v="64"/>
    <s v="HK5269"/>
    <x v="1"/>
    <x v="1"/>
    <n v="89"/>
    <n v="5154"/>
    <n v="4124"/>
  </r>
  <r>
    <d v="2024-05-01T00:00:00"/>
    <x v="4"/>
    <s v="0BT"/>
    <x v="4"/>
    <x v="4"/>
    <x v="11"/>
    <x v="64"/>
    <s v="HK5270"/>
    <x v="1"/>
    <x v="1"/>
    <n v="80"/>
    <n v="4804"/>
    <n v="3754"/>
  </r>
  <r>
    <d v="2024-05-01T00:00:00"/>
    <x v="4"/>
    <s v="0BT"/>
    <x v="4"/>
    <x v="4"/>
    <x v="11"/>
    <x v="64"/>
    <s v="HK5311"/>
    <x v="1"/>
    <x v="1"/>
    <n v="87"/>
    <n v="5170"/>
    <n v="3430"/>
  </r>
  <r>
    <d v="2024-05-01T00:00:00"/>
    <x v="4"/>
    <s v="0BT"/>
    <x v="4"/>
    <x v="4"/>
    <x v="11"/>
    <x v="64"/>
    <s v="HK5332"/>
    <x v="1"/>
    <x v="1"/>
    <n v="88"/>
    <n v="5112"/>
    <n v="3806"/>
  </r>
  <r>
    <d v="2024-05-01T00:00:00"/>
    <x v="4"/>
    <s v="0CC"/>
    <x v="5"/>
    <x v="5"/>
    <x v="12"/>
    <x v="12"/>
    <s v="HK1723"/>
    <x v="0"/>
    <x v="12"/>
    <n v="1"/>
    <n v="9"/>
    <n v="1220"/>
  </r>
  <r>
    <d v="2024-05-01T00:00:00"/>
    <x v="4"/>
    <s v="0CC"/>
    <x v="5"/>
    <x v="5"/>
    <x v="12"/>
    <x v="12"/>
    <s v="HK1723"/>
    <x v="0"/>
    <x v="0"/>
    <n v="6"/>
    <n v="104"/>
    <n v="201"/>
  </r>
  <r>
    <d v="2024-05-01T00:00:00"/>
    <x v="4"/>
    <s v="0CC"/>
    <x v="5"/>
    <x v="5"/>
    <x v="12"/>
    <x v="12"/>
    <s v="HK1723"/>
    <x v="0"/>
    <x v="5"/>
    <n v="15"/>
    <n v="177"/>
    <n v="1702"/>
  </r>
  <r>
    <d v="2024-05-01T00:00:00"/>
    <x v="4"/>
    <s v="0CC"/>
    <x v="5"/>
    <x v="5"/>
    <x v="12"/>
    <x v="12"/>
    <s v="HK1723"/>
    <x v="0"/>
    <x v="2"/>
    <n v="72"/>
    <n v="784"/>
    <n v="13"/>
  </r>
  <r>
    <d v="2024-05-01T00:00:00"/>
    <x v="4"/>
    <s v="0CC"/>
    <x v="5"/>
    <x v="5"/>
    <x v="12"/>
    <x v="12"/>
    <s v="HK1723"/>
    <x v="0"/>
    <x v="4"/>
    <n v="13"/>
    <n v="151"/>
    <n v="1622"/>
  </r>
  <r>
    <d v="2024-05-01T00:00:00"/>
    <x v="4"/>
    <s v="0CK"/>
    <x v="6"/>
    <x v="5"/>
    <x v="13"/>
    <x v="13"/>
    <s v="HK1364"/>
    <x v="0"/>
    <x v="0"/>
    <n v="17"/>
    <n v="2175"/>
    <n v="7230"/>
  </r>
  <r>
    <d v="2024-05-01T00:00:00"/>
    <x v="4"/>
    <s v="0CK"/>
    <x v="6"/>
    <x v="5"/>
    <x v="13"/>
    <x v="13"/>
    <s v="HK1766"/>
    <x v="0"/>
    <x v="0"/>
    <n v="10"/>
    <n v="435"/>
    <n v="1430"/>
  </r>
  <r>
    <d v="2024-05-01T00:00:00"/>
    <x v="4"/>
    <s v="0CK"/>
    <x v="6"/>
    <x v="5"/>
    <x v="13"/>
    <x v="13"/>
    <s v="HK1817"/>
    <x v="0"/>
    <x v="0"/>
    <n v="9"/>
    <n v="1160"/>
    <n v="3840"/>
  </r>
  <r>
    <d v="2024-05-01T00:00:00"/>
    <x v="4"/>
    <s v="0CK"/>
    <x v="6"/>
    <x v="5"/>
    <x v="13"/>
    <x v="13"/>
    <s v="HK2021"/>
    <x v="0"/>
    <x v="0"/>
    <n v="16"/>
    <n v="1950"/>
    <n v="65"/>
  </r>
  <r>
    <d v="2024-05-01T00:00:00"/>
    <x v="4"/>
    <s v="0CK"/>
    <x v="6"/>
    <x v="5"/>
    <x v="13"/>
    <x v="13"/>
    <s v="HK2037"/>
    <x v="0"/>
    <x v="0"/>
    <n v="8"/>
    <n v="1005"/>
    <n v="3330"/>
  </r>
  <r>
    <d v="2024-05-01T00:00:00"/>
    <x v="4"/>
    <s v="0CP"/>
    <x v="7"/>
    <x v="6"/>
    <x v="14"/>
    <x v="75"/>
    <s v="HK383"/>
    <x v="2"/>
    <x v="0"/>
    <n v="23"/>
    <n v="312"/>
    <n v="748"/>
  </r>
  <r>
    <d v="2024-05-01T00:00:00"/>
    <x v="4"/>
    <s v="0CR"/>
    <x v="25"/>
    <x v="3"/>
    <x v="8"/>
    <x v="65"/>
    <s v="HK4014"/>
    <x v="7"/>
    <x v="1"/>
    <n v="34"/>
    <n v="2918"/>
    <n v="3854"/>
  </r>
  <r>
    <d v="2024-05-01T00:00:00"/>
    <x v="4"/>
    <s v="0CR"/>
    <x v="25"/>
    <x v="3"/>
    <x v="8"/>
    <x v="65"/>
    <s v="HK4436"/>
    <x v="7"/>
    <x v="1"/>
    <n v="47"/>
    <n v="3374"/>
    <n v="5204"/>
  </r>
  <r>
    <d v="2024-05-01T00:00:00"/>
    <x v="4"/>
    <s v="0CR"/>
    <x v="25"/>
    <x v="3"/>
    <x v="8"/>
    <x v="65"/>
    <s v="HK5085"/>
    <x v="7"/>
    <x v="1"/>
    <n v="52"/>
    <n v="3963"/>
    <n v="6224"/>
  </r>
  <r>
    <d v="2024-05-01T00:00:00"/>
    <x v="4"/>
    <s v="0CR"/>
    <x v="25"/>
    <x v="3"/>
    <x v="8"/>
    <x v="65"/>
    <s v="HK5177"/>
    <x v="7"/>
    <x v="1"/>
    <n v="17"/>
    <n v="1640"/>
    <n v="2148"/>
  </r>
  <r>
    <d v="2024-05-01T00:00:00"/>
    <x v="4"/>
    <s v="0CT"/>
    <x v="8"/>
    <x v="7"/>
    <x v="15"/>
    <x v="15"/>
    <s v="HK1099"/>
    <x v="2"/>
    <x v="7"/>
    <n v="7"/>
    <n v="954"/>
    <n v="3318"/>
  </r>
  <r>
    <d v="2024-05-01T00:00:00"/>
    <x v="4"/>
    <s v="0CT"/>
    <x v="8"/>
    <x v="7"/>
    <x v="15"/>
    <x v="15"/>
    <s v="HK1099"/>
    <x v="2"/>
    <x v="5"/>
    <n v="40"/>
    <n v="501"/>
    <n v="16"/>
  </r>
  <r>
    <d v="2024-05-01T00:00:00"/>
    <x v="4"/>
    <s v="0CT"/>
    <x v="8"/>
    <x v="7"/>
    <x v="15"/>
    <x v="15"/>
    <s v="HK1099"/>
    <x v="2"/>
    <x v="6"/>
    <n v="65"/>
    <n v="85"/>
    <n v="3"/>
  </r>
  <r>
    <d v="2024-05-01T00:00:00"/>
    <x v="4"/>
    <s v="0DD"/>
    <x v="10"/>
    <x v="6"/>
    <x v="17"/>
    <x v="17"/>
    <s v="HK1680"/>
    <x v="2"/>
    <x v="0"/>
    <n v="12"/>
    <n v="75"/>
    <n v="3"/>
  </r>
  <r>
    <d v="2024-05-01T00:00:00"/>
    <x v="4"/>
    <s v="0DD"/>
    <x v="10"/>
    <x v="6"/>
    <x v="17"/>
    <x v="17"/>
    <s v="HK1680"/>
    <x v="2"/>
    <x v="5"/>
    <n v="6"/>
    <n v="37.5"/>
    <n v="1"/>
  </r>
  <r>
    <d v="2024-05-01T00:00:00"/>
    <x v="4"/>
    <s v="0DD"/>
    <x v="10"/>
    <x v="6"/>
    <x v="17"/>
    <x v="17"/>
    <s v="HK732"/>
    <x v="2"/>
    <x v="9"/>
    <n v="32"/>
    <n v="200"/>
    <n v="8"/>
  </r>
  <r>
    <d v="2024-05-01T00:00:00"/>
    <x v="4"/>
    <s v="0DD"/>
    <x v="10"/>
    <x v="6"/>
    <x v="17"/>
    <x v="17"/>
    <s v="HK732"/>
    <x v="2"/>
    <x v="0"/>
    <n v="32"/>
    <n v="200"/>
    <n v="8"/>
  </r>
  <r>
    <d v="2024-05-01T00:00:00"/>
    <x v="4"/>
    <s v="0DD"/>
    <x v="10"/>
    <x v="6"/>
    <x v="17"/>
    <x v="18"/>
    <s v="HK1680"/>
    <x v="2"/>
    <x v="0"/>
    <n v="8"/>
    <n v="50"/>
    <n v="2"/>
  </r>
  <r>
    <d v="2024-05-01T00:00:00"/>
    <x v="4"/>
    <s v="0DD"/>
    <x v="10"/>
    <x v="6"/>
    <x v="17"/>
    <x v="18"/>
    <s v="HK732"/>
    <x v="2"/>
    <x v="0"/>
    <n v="12"/>
    <n v="75"/>
    <n v="3"/>
  </r>
  <r>
    <d v="2024-05-01T00:00:00"/>
    <x v="4"/>
    <s v="0DD"/>
    <x v="10"/>
    <x v="6"/>
    <x v="18"/>
    <x v="19"/>
    <s v="HK732"/>
    <x v="2"/>
    <x v="0"/>
    <n v="4"/>
    <n v="25"/>
    <n v="1"/>
  </r>
  <r>
    <d v="2024-05-01T00:00:00"/>
    <x v="4"/>
    <s v="0DD"/>
    <x v="10"/>
    <x v="8"/>
    <x v="19"/>
    <x v="20"/>
    <s v="HK1290"/>
    <x v="2"/>
    <x v="0"/>
    <n v="16"/>
    <n v="100"/>
    <n v="4"/>
  </r>
  <r>
    <d v="2024-05-01T00:00:00"/>
    <x v="4"/>
    <s v="0DD"/>
    <x v="10"/>
    <x v="8"/>
    <x v="19"/>
    <x v="21"/>
    <s v="HK1290"/>
    <x v="2"/>
    <x v="0"/>
    <n v="24"/>
    <n v="150"/>
    <n v="6"/>
  </r>
  <r>
    <d v="2024-05-01T00:00:00"/>
    <x v="4"/>
    <s v="0DD"/>
    <x v="10"/>
    <x v="6"/>
    <x v="20"/>
    <x v="22"/>
    <s v="HK1680"/>
    <x v="2"/>
    <x v="0"/>
    <n v="16"/>
    <n v="100"/>
    <n v="4"/>
  </r>
  <r>
    <d v="2024-05-01T00:00:00"/>
    <x v="4"/>
    <s v="0DD"/>
    <x v="10"/>
    <x v="6"/>
    <x v="20"/>
    <x v="22"/>
    <s v="HK1785"/>
    <x v="2"/>
    <x v="0"/>
    <n v="28"/>
    <n v="175"/>
    <n v="7"/>
  </r>
  <r>
    <d v="2024-05-01T00:00:00"/>
    <x v="4"/>
    <s v="0DD"/>
    <x v="10"/>
    <x v="6"/>
    <x v="20"/>
    <x v="17"/>
    <s v="HK1060"/>
    <x v="2"/>
    <x v="0"/>
    <n v="24"/>
    <n v="150"/>
    <n v="6"/>
  </r>
  <r>
    <d v="2024-05-01T00:00:00"/>
    <x v="4"/>
    <s v="0DD"/>
    <x v="10"/>
    <x v="6"/>
    <x v="20"/>
    <x v="17"/>
    <s v="HK1060"/>
    <x v="2"/>
    <x v="5"/>
    <n v="16"/>
    <n v="100"/>
    <n v="4"/>
  </r>
  <r>
    <d v="2024-05-01T00:00:00"/>
    <x v="4"/>
    <s v="0DD"/>
    <x v="10"/>
    <x v="6"/>
    <x v="20"/>
    <x v="17"/>
    <s v="HK1325"/>
    <x v="2"/>
    <x v="0"/>
    <n v="16"/>
    <n v="100"/>
    <n v="4"/>
  </r>
  <r>
    <d v="2024-05-01T00:00:00"/>
    <x v="4"/>
    <s v="0DD"/>
    <x v="10"/>
    <x v="6"/>
    <x v="20"/>
    <x v="17"/>
    <s v="HK1781"/>
    <x v="2"/>
    <x v="9"/>
    <n v="16"/>
    <n v="100"/>
    <n v="4"/>
  </r>
  <r>
    <d v="2024-05-01T00:00:00"/>
    <x v="4"/>
    <s v="0DD"/>
    <x v="10"/>
    <x v="6"/>
    <x v="20"/>
    <x v="17"/>
    <s v="HK1781"/>
    <x v="2"/>
    <x v="0"/>
    <n v="40"/>
    <n v="250"/>
    <n v="10"/>
  </r>
  <r>
    <d v="2024-05-01T00:00:00"/>
    <x v="4"/>
    <s v="0DD"/>
    <x v="10"/>
    <x v="6"/>
    <x v="20"/>
    <x v="17"/>
    <s v="HK1781"/>
    <x v="2"/>
    <x v="13"/>
    <n v="8"/>
    <n v="50"/>
    <n v="2"/>
  </r>
  <r>
    <d v="2024-05-01T00:00:00"/>
    <x v="4"/>
    <s v="0DD"/>
    <x v="10"/>
    <x v="6"/>
    <x v="20"/>
    <x v="17"/>
    <s v="HK1781"/>
    <x v="2"/>
    <x v="5"/>
    <n v="32"/>
    <n v="200"/>
    <n v="8"/>
  </r>
  <r>
    <d v="2024-05-01T00:00:00"/>
    <x v="4"/>
    <s v="0DD"/>
    <x v="10"/>
    <x v="6"/>
    <x v="20"/>
    <x v="17"/>
    <s v="HK419"/>
    <x v="2"/>
    <x v="9"/>
    <n v="8"/>
    <n v="50"/>
    <n v="2"/>
  </r>
  <r>
    <d v="2024-05-01T00:00:00"/>
    <x v="4"/>
    <s v="0DD"/>
    <x v="10"/>
    <x v="6"/>
    <x v="20"/>
    <x v="17"/>
    <s v="HK419"/>
    <x v="2"/>
    <x v="0"/>
    <n v="40"/>
    <n v="250"/>
    <n v="10"/>
  </r>
  <r>
    <d v="2024-05-01T00:00:00"/>
    <x v="4"/>
    <s v="0DD"/>
    <x v="10"/>
    <x v="6"/>
    <x v="20"/>
    <x v="17"/>
    <s v="HK419"/>
    <x v="2"/>
    <x v="13"/>
    <n v="8"/>
    <n v="50"/>
    <n v="2"/>
  </r>
  <r>
    <d v="2024-05-01T00:00:00"/>
    <x v="4"/>
    <s v="0DD"/>
    <x v="10"/>
    <x v="6"/>
    <x v="20"/>
    <x v="17"/>
    <s v="HK419"/>
    <x v="2"/>
    <x v="5"/>
    <n v="40"/>
    <n v="250"/>
    <n v="10"/>
  </r>
  <r>
    <d v="2024-05-01T00:00:00"/>
    <x v="4"/>
    <s v="0DD"/>
    <x v="10"/>
    <x v="6"/>
    <x v="20"/>
    <x v="23"/>
    <s v="HK1060"/>
    <x v="2"/>
    <x v="0"/>
    <n v="8"/>
    <n v="50"/>
    <n v="2"/>
  </r>
  <r>
    <d v="2024-05-01T00:00:00"/>
    <x v="4"/>
    <s v="0DD"/>
    <x v="10"/>
    <x v="6"/>
    <x v="20"/>
    <x v="23"/>
    <s v="HK1060"/>
    <x v="2"/>
    <x v="5"/>
    <n v="12"/>
    <n v="75"/>
    <n v="3"/>
  </r>
  <r>
    <d v="2024-05-01T00:00:00"/>
    <x v="4"/>
    <s v="0DD"/>
    <x v="10"/>
    <x v="6"/>
    <x v="20"/>
    <x v="23"/>
    <s v="HK1325"/>
    <x v="2"/>
    <x v="0"/>
    <n v="30"/>
    <n v="187.5"/>
    <n v="7"/>
  </r>
  <r>
    <d v="2024-05-01T00:00:00"/>
    <x v="4"/>
    <s v="0DD"/>
    <x v="10"/>
    <x v="6"/>
    <x v="20"/>
    <x v="23"/>
    <s v="HK1781"/>
    <x v="2"/>
    <x v="0"/>
    <n v="24"/>
    <n v="150"/>
    <n v="6"/>
  </r>
  <r>
    <d v="2024-05-01T00:00:00"/>
    <x v="4"/>
    <s v="0DD"/>
    <x v="10"/>
    <x v="6"/>
    <x v="20"/>
    <x v="23"/>
    <s v="HK1781"/>
    <x v="2"/>
    <x v="5"/>
    <n v="10"/>
    <n v="62.5"/>
    <n v="2"/>
  </r>
  <r>
    <d v="2024-05-01T00:00:00"/>
    <x v="4"/>
    <s v="0DD"/>
    <x v="10"/>
    <x v="6"/>
    <x v="20"/>
    <x v="23"/>
    <s v="HK419"/>
    <x v="2"/>
    <x v="0"/>
    <n v="12"/>
    <n v="75"/>
    <n v="3"/>
  </r>
  <r>
    <d v="2024-05-01T00:00:00"/>
    <x v="4"/>
    <s v="0DD"/>
    <x v="10"/>
    <x v="6"/>
    <x v="20"/>
    <x v="23"/>
    <s v="HK419"/>
    <x v="2"/>
    <x v="5"/>
    <n v="16"/>
    <n v="100"/>
    <n v="4"/>
  </r>
  <r>
    <d v="2024-05-01T00:00:00"/>
    <x v="4"/>
    <s v="0DD"/>
    <x v="10"/>
    <x v="6"/>
    <x v="21"/>
    <x v="25"/>
    <s v="HK1060"/>
    <x v="2"/>
    <x v="0"/>
    <n v="32"/>
    <n v="200"/>
    <n v="8"/>
  </r>
  <r>
    <d v="2024-05-01T00:00:00"/>
    <x v="4"/>
    <s v="0DD"/>
    <x v="10"/>
    <x v="6"/>
    <x v="21"/>
    <x v="25"/>
    <s v="HK1060"/>
    <x v="2"/>
    <x v="5"/>
    <n v="24"/>
    <n v="150"/>
    <n v="6"/>
  </r>
  <r>
    <d v="2024-05-01T00:00:00"/>
    <x v="4"/>
    <s v="0DD"/>
    <x v="10"/>
    <x v="6"/>
    <x v="21"/>
    <x v="25"/>
    <s v="HK1325"/>
    <x v="2"/>
    <x v="0"/>
    <n v="12"/>
    <n v="75"/>
    <n v="3"/>
  </r>
  <r>
    <d v="2024-05-01T00:00:00"/>
    <x v="4"/>
    <s v="0DD"/>
    <x v="10"/>
    <x v="6"/>
    <x v="21"/>
    <x v="25"/>
    <s v="HK1781"/>
    <x v="2"/>
    <x v="9"/>
    <n v="16"/>
    <n v="100"/>
    <n v="4"/>
  </r>
  <r>
    <d v="2024-05-01T00:00:00"/>
    <x v="4"/>
    <s v="0DD"/>
    <x v="10"/>
    <x v="6"/>
    <x v="21"/>
    <x v="25"/>
    <s v="HK1781"/>
    <x v="2"/>
    <x v="0"/>
    <n v="56"/>
    <n v="350"/>
    <n v="14"/>
  </r>
  <r>
    <d v="2024-05-01T00:00:00"/>
    <x v="4"/>
    <s v="0DD"/>
    <x v="10"/>
    <x v="6"/>
    <x v="21"/>
    <x v="25"/>
    <s v="HK1781"/>
    <x v="2"/>
    <x v="5"/>
    <n v="40"/>
    <n v="250"/>
    <n v="10"/>
  </r>
  <r>
    <d v="2024-05-01T00:00:00"/>
    <x v="4"/>
    <s v="0DD"/>
    <x v="10"/>
    <x v="6"/>
    <x v="21"/>
    <x v="25"/>
    <s v="HK419"/>
    <x v="2"/>
    <x v="9"/>
    <n v="8"/>
    <n v="50"/>
    <n v="2"/>
  </r>
  <r>
    <d v="2024-05-01T00:00:00"/>
    <x v="4"/>
    <s v="0DD"/>
    <x v="10"/>
    <x v="6"/>
    <x v="21"/>
    <x v="25"/>
    <s v="HK419"/>
    <x v="2"/>
    <x v="0"/>
    <n v="40"/>
    <n v="250"/>
    <n v="10"/>
  </r>
  <r>
    <d v="2024-05-01T00:00:00"/>
    <x v="4"/>
    <s v="0DD"/>
    <x v="10"/>
    <x v="6"/>
    <x v="21"/>
    <x v="25"/>
    <s v="HK419"/>
    <x v="2"/>
    <x v="5"/>
    <n v="34"/>
    <n v="212.5"/>
    <n v="8"/>
  </r>
  <r>
    <d v="2024-05-01T00:00:00"/>
    <x v="4"/>
    <s v="0DD"/>
    <x v="10"/>
    <x v="6"/>
    <x v="22"/>
    <x v="27"/>
    <s v="HK1680"/>
    <x v="2"/>
    <x v="0"/>
    <n v="2"/>
    <n v="12.5"/>
    <n v="30"/>
  </r>
  <r>
    <d v="2024-05-01T00:00:00"/>
    <x v="4"/>
    <s v="0DD"/>
    <x v="10"/>
    <x v="6"/>
    <x v="22"/>
    <x v="27"/>
    <s v="HK1785"/>
    <x v="2"/>
    <x v="0"/>
    <n v="24"/>
    <n v="150"/>
    <n v="6"/>
  </r>
  <r>
    <d v="2024-05-01T00:00:00"/>
    <x v="4"/>
    <s v="0DD"/>
    <x v="10"/>
    <x v="6"/>
    <x v="22"/>
    <x v="27"/>
    <s v="HK732"/>
    <x v="2"/>
    <x v="0"/>
    <n v="34"/>
    <n v="212.5"/>
    <n v="8"/>
  </r>
  <r>
    <d v="2024-05-01T00:00:00"/>
    <x v="4"/>
    <s v="0DD"/>
    <x v="10"/>
    <x v="6"/>
    <x v="22"/>
    <x v="28"/>
    <s v="HK1680"/>
    <x v="2"/>
    <x v="0"/>
    <n v="12"/>
    <n v="75"/>
    <n v="3"/>
  </r>
  <r>
    <d v="2024-05-01T00:00:00"/>
    <x v="4"/>
    <s v="0DD"/>
    <x v="10"/>
    <x v="6"/>
    <x v="22"/>
    <x v="28"/>
    <s v="HK732"/>
    <x v="2"/>
    <x v="0"/>
    <n v="8"/>
    <n v="50"/>
    <n v="2"/>
  </r>
  <r>
    <d v="2024-05-01T00:00:00"/>
    <x v="4"/>
    <s v="0DD"/>
    <x v="10"/>
    <x v="6"/>
    <x v="22"/>
    <x v="29"/>
    <s v="HK1785"/>
    <x v="2"/>
    <x v="0"/>
    <n v="36"/>
    <n v="225"/>
    <n v="9"/>
  </r>
  <r>
    <d v="2024-05-01T00:00:00"/>
    <x v="4"/>
    <s v="0DD"/>
    <x v="10"/>
    <x v="6"/>
    <x v="22"/>
    <x v="30"/>
    <s v="HK1680"/>
    <x v="2"/>
    <x v="0"/>
    <n v="4"/>
    <n v="25"/>
    <n v="1"/>
  </r>
  <r>
    <d v="2024-05-01T00:00:00"/>
    <x v="4"/>
    <s v="0DD"/>
    <x v="10"/>
    <x v="6"/>
    <x v="22"/>
    <x v="30"/>
    <s v="HK1785"/>
    <x v="2"/>
    <x v="0"/>
    <n v="24"/>
    <n v="150"/>
    <n v="6"/>
  </r>
  <r>
    <d v="2024-05-01T00:00:00"/>
    <x v="4"/>
    <s v="0DD"/>
    <x v="10"/>
    <x v="6"/>
    <x v="22"/>
    <x v="30"/>
    <s v="HK732"/>
    <x v="2"/>
    <x v="0"/>
    <n v="16"/>
    <n v="100"/>
    <n v="4"/>
  </r>
  <r>
    <d v="2024-05-01T00:00:00"/>
    <x v="4"/>
    <s v="0DD"/>
    <x v="10"/>
    <x v="6"/>
    <x v="22"/>
    <x v="31"/>
    <s v="HK1680"/>
    <x v="2"/>
    <x v="0"/>
    <n v="4"/>
    <n v="25"/>
    <n v="1"/>
  </r>
  <r>
    <d v="2024-05-01T00:00:00"/>
    <x v="4"/>
    <s v="0DD"/>
    <x v="10"/>
    <x v="6"/>
    <x v="22"/>
    <x v="31"/>
    <s v="HK1785"/>
    <x v="2"/>
    <x v="0"/>
    <n v="48"/>
    <n v="300"/>
    <n v="12"/>
  </r>
  <r>
    <d v="2024-05-01T00:00:00"/>
    <x v="4"/>
    <s v="0DD"/>
    <x v="10"/>
    <x v="6"/>
    <x v="22"/>
    <x v="31"/>
    <s v="HK732"/>
    <x v="2"/>
    <x v="0"/>
    <n v="16"/>
    <n v="100"/>
    <n v="4"/>
  </r>
  <r>
    <d v="2024-05-01T00:00:00"/>
    <x v="4"/>
    <s v="0DD"/>
    <x v="10"/>
    <x v="8"/>
    <x v="23"/>
    <x v="32"/>
    <s v="HK1290"/>
    <x v="2"/>
    <x v="0"/>
    <n v="24"/>
    <n v="150"/>
    <n v="6"/>
  </r>
  <r>
    <d v="2024-05-01T00:00:00"/>
    <x v="4"/>
    <s v="0DD"/>
    <x v="10"/>
    <x v="8"/>
    <x v="23"/>
    <x v="33"/>
    <s v="HK1290"/>
    <x v="2"/>
    <x v="0"/>
    <n v="40"/>
    <n v="250"/>
    <n v="10"/>
  </r>
  <r>
    <d v="2024-05-01T00:00:00"/>
    <x v="4"/>
    <s v="0DD"/>
    <x v="10"/>
    <x v="6"/>
    <x v="24"/>
    <x v="34"/>
    <s v="HK1785"/>
    <x v="2"/>
    <x v="0"/>
    <n v="32"/>
    <n v="200"/>
    <n v="8"/>
  </r>
  <r>
    <d v="2024-05-01T00:00:00"/>
    <x v="4"/>
    <s v="0DD"/>
    <x v="10"/>
    <x v="6"/>
    <x v="24"/>
    <x v="35"/>
    <s v="HK1680"/>
    <x v="2"/>
    <x v="0"/>
    <n v="2"/>
    <n v="12.5"/>
    <n v="30"/>
  </r>
  <r>
    <d v="2024-05-01T00:00:00"/>
    <x v="4"/>
    <s v="0DD"/>
    <x v="10"/>
    <x v="6"/>
    <x v="24"/>
    <x v="35"/>
    <s v="HK1785"/>
    <x v="2"/>
    <x v="0"/>
    <n v="42"/>
    <n v="262.5"/>
    <n v="10"/>
  </r>
  <r>
    <d v="2024-05-01T00:00:00"/>
    <x v="4"/>
    <s v="0DD"/>
    <x v="10"/>
    <x v="6"/>
    <x v="24"/>
    <x v="36"/>
    <s v="HK1680"/>
    <x v="2"/>
    <x v="0"/>
    <n v="2"/>
    <n v="12.5"/>
    <n v="30"/>
  </r>
  <r>
    <d v="2024-05-01T00:00:00"/>
    <x v="4"/>
    <s v="0DD"/>
    <x v="10"/>
    <x v="6"/>
    <x v="24"/>
    <x v="36"/>
    <s v="HK732"/>
    <x v="2"/>
    <x v="0"/>
    <n v="8"/>
    <n v="50"/>
    <n v="2"/>
  </r>
  <r>
    <d v="2024-05-01T00:00:00"/>
    <x v="4"/>
    <s v="0DD"/>
    <x v="10"/>
    <x v="8"/>
    <x v="25"/>
    <x v="37"/>
    <s v="HK1290"/>
    <x v="2"/>
    <x v="0"/>
    <n v="4"/>
    <n v="25"/>
    <n v="1"/>
  </r>
  <r>
    <d v="2024-05-01T00:00:00"/>
    <x v="4"/>
    <s v="0DD"/>
    <x v="10"/>
    <x v="6"/>
    <x v="27"/>
    <x v="39"/>
    <s v="HK1680"/>
    <x v="2"/>
    <x v="0"/>
    <n v="6"/>
    <n v="37.5"/>
    <n v="1"/>
  </r>
  <r>
    <d v="2024-05-01T00:00:00"/>
    <x v="4"/>
    <s v="0DD"/>
    <x v="10"/>
    <x v="6"/>
    <x v="27"/>
    <x v="39"/>
    <s v="HK1680"/>
    <x v="2"/>
    <x v="5"/>
    <n v="2"/>
    <n v="12.5"/>
    <n v="30"/>
  </r>
  <r>
    <d v="2024-05-01T00:00:00"/>
    <x v="4"/>
    <s v="0DD"/>
    <x v="10"/>
    <x v="6"/>
    <x v="27"/>
    <x v="39"/>
    <s v="HK732"/>
    <x v="2"/>
    <x v="0"/>
    <n v="24"/>
    <n v="150"/>
    <n v="6"/>
  </r>
  <r>
    <d v="2024-05-01T00:00:00"/>
    <x v="4"/>
    <s v="0DD"/>
    <x v="10"/>
    <x v="6"/>
    <x v="27"/>
    <x v="39"/>
    <s v="HK732"/>
    <x v="2"/>
    <x v="5"/>
    <n v="32"/>
    <n v="200"/>
    <n v="8"/>
  </r>
  <r>
    <d v="2024-05-01T00:00:00"/>
    <x v="4"/>
    <s v="0DG"/>
    <x v="30"/>
    <x v="0"/>
    <x v="2"/>
    <x v="86"/>
    <s v="HK1471"/>
    <x v="0"/>
    <x v="0"/>
    <n v="10"/>
    <n v="2055"/>
    <n v="3420"/>
  </r>
  <r>
    <d v="2024-05-01T00:00:00"/>
    <x v="4"/>
    <s v="0DG"/>
    <x v="30"/>
    <x v="0"/>
    <x v="2"/>
    <x v="86"/>
    <s v="HK1727"/>
    <x v="0"/>
    <x v="0"/>
    <n v="7"/>
    <n v="1140"/>
    <n v="19"/>
  </r>
  <r>
    <d v="2024-05-01T00:00:00"/>
    <x v="4"/>
    <s v="0DG"/>
    <x v="30"/>
    <x v="0"/>
    <x v="2"/>
    <x v="86"/>
    <s v="HK2187"/>
    <x v="0"/>
    <x v="0"/>
    <n v="7"/>
    <n v="1290"/>
    <n v="2130"/>
  </r>
  <r>
    <d v="2024-05-01T00:00:00"/>
    <x v="4"/>
    <s v="0DH"/>
    <x v="26"/>
    <x v="0"/>
    <x v="34"/>
    <x v="67"/>
    <s v="HK2014"/>
    <x v="0"/>
    <x v="0"/>
    <n v="159"/>
    <n v="2776"/>
    <n v="3954"/>
  </r>
  <r>
    <d v="2024-05-01T00:00:00"/>
    <x v="4"/>
    <s v="0DH"/>
    <x v="26"/>
    <x v="0"/>
    <x v="34"/>
    <x v="67"/>
    <s v="HK2096"/>
    <x v="0"/>
    <x v="0"/>
    <n v="141"/>
    <n v="2694"/>
    <n v="3524"/>
  </r>
  <r>
    <d v="2024-05-01T00:00:00"/>
    <x v="4"/>
    <s v="0DL"/>
    <x v="11"/>
    <x v="0"/>
    <x v="28"/>
    <x v="40"/>
    <s v="HK1425"/>
    <x v="0"/>
    <x v="0"/>
    <n v="16"/>
    <n v="4020"/>
    <n v="67"/>
  </r>
  <r>
    <d v="2024-05-01T00:00:00"/>
    <x v="4"/>
    <s v="0DL"/>
    <x v="11"/>
    <x v="0"/>
    <x v="28"/>
    <x v="40"/>
    <s v="HK1970"/>
    <x v="0"/>
    <x v="0"/>
    <n v="12"/>
    <n v="2370"/>
    <n v="3930"/>
  </r>
  <r>
    <d v="2024-05-01T00:00:00"/>
    <x v="4"/>
    <s v="0DL"/>
    <x v="11"/>
    <x v="0"/>
    <x v="28"/>
    <x v="40"/>
    <s v="HK3419"/>
    <x v="3"/>
    <x v="0"/>
    <n v="19"/>
    <n v="2940"/>
    <n v="49"/>
  </r>
  <r>
    <d v="2024-05-01T00:00:00"/>
    <x v="4"/>
    <s v="0DL"/>
    <x v="11"/>
    <x v="0"/>
    <x v="28"/>
    <x v="40"/>
    <s v="HK5403"/>
    <x v="3"/>
    <x v="0"/>
    <n v="11"/>
    <n v="2630"/>
    <n v="4355"/>
  </r>
  <r>
    <d v="2024-05-01T00:00:00"/>
    <x v="4"/>
    <s v="0DL"/>
    <x v="11"/>
    <x v="5"/>
    <x v="13"/>
    <x v="40"/>
    <s v="HK1839"/>
    <x v="0"/>
    <x v="0"/>
    <n v="15"/>
    <n v="1680"/>
    <n v="28"/>
  </r>
  <r>
    <d v="2024-05-01T00:00:00"/>
    <x v="4"/>
    <s v="0DL"/>
    <x v="11"/>
    <x v="5"/>
    <x v="13"/>
    <x v="41"/>
    <s v="HK1535"/>
    <x v="0"/>
    <x v="0"/>
    <n v="17"/>
    <n v="3510"/>
    <n v="5830"/>
  </r>
  <r>
    <d v="2024-05-01T00:00:00"/>
    <x v="4"/>
    <s v="0DL"/>
    <x v="11"/>
    <x v="5"/>
    <x v="13"/>
    <x v="41"/>
    <s v="HK1639"/>
    <x v="0"/>
    <x v="0"/>
    <n v="12"/>
    <n v="3210"/>
    <n v="5330"/>
  </r>
  <r>
    <d v="2024-05-01T00:00:00"/>
    <x v="4"/>
    <s v="0DR"/>
    <x v="13"/>
    <x v="0"/>
    <x v="54"/>
    <x v="87"/>
    <s v="HK1042"/>
    <x v="2"/>
    <x v="0"/>
    <n v="310"/>
    <n v="4340"/>
    <n v="73"/>
  </r>
  <r>
    <d v="2024-05-01T00:00:00"/>
    <x v="4"/>
    <s v="0DR"/>
    <x v="13"/>
    <x v="0"/>
    <x v="54"/>
    <x v="87"/>
    <s v="HK1454"/>
    <x v="0"/>
    <x v="0"/>
    <n v="306"/>
    <n v="4276"/>
    <n v="7330"/>
  </r>
  <r>
    <d v="2024-05-01T00:00:00"/>
    <x v="4"/>
    <s v="0DR"/>
    <x v="13"/>
    <x v="0"/>
    <x v="54"/>
    <x v="87"/>
    <s v="HK1684"/>
    <x v="2"/>
    <x v="0"/>
    <n v="312"/>
    <n v="4355"/>
    <n v="74"/>
  </r>
  <r>
    <d v="2024-05-01T00:00:00"/>
    <x v="4"/>
    <s v="0DR"/>
    <x v="13"/>
    <x v="0"/>
    <x v="54"/>
    <x v="87"/>
    <s v="HK647"/>
    <x v="0"/>
    <x v="0"/>
    <n v="294"/>
    <n v="4110"/>
    <n v="72"/>
  </r>
  <r>
    <d v="2024-05-01T00:00:00"/>
    <x v="4"/>
    <s v="0DR"/>
    <x v="13"/>
    <x v="5"/>
    <x v="30"/>
    <x v="43"/>
    <s v="HK1054"/>
    <x v="2"/>
    <x v="0"/>
    <n v="323"/>
    <n v="4520"/>
    <n v="7430"/>
  </r>
  <r>
    <d v="2024-05-01T00:00:00"/>
    <x v="4"/>
    <s v="0DT"/>
    <x v="27"/>
    <x v="0"/>
    <x v="0"/>
    <x v="94"/>
    <s v="HK1652"/>
    <x v="0"/>
    <x v="0"/>
    <n v="16"/>
    <n v="480"/>
    <n v="12"/>
  </r>
  <r>
    <d v="2024-05-01T00:00:00"/>
    <x v="4"/>
    <s v="0DT"/>
    <x v="27"/>
    <x v="5"/>
    <x v="16"/>
    <x v="95"/>
    <s v="HK1619"/>
    <x v="0"/>
    <x v="0"/>
    <n v="7"/>
    <n v="200"/>
    <n v="5"/>
  </r>
  <r>
    <d v="2024-05-01T00:00:00"/>
    <x v="4"/>
    <s v="0DT"/>
    <x v="27"/>
    <x v="0"/>
    <x v="2"/>
    <x v="79"/>
    <s v="HK1840"/>
    <x v="0"/>
    <x v="0"/>
    <n v="20"/>
    <n v="600"/>
    <n v="15"/>
  </r>
  <r>
    <d v="2024-05-01T00:00:00"/>
    <x v="4"/>
    <s v="0DT"/>
    <x v="27"/>
    <x v="5"/>
    <x v="13"/>
    <x v="96"/>
    <s v="HK1652"/>
    <x v="0"/>
    <x v="0"/>
    <n v="4"/>
    <n v="120"/>
    <n v="3"/>
  </r>
  <r>
    <d v="2024-05-01T00:00:00"/>
    <x v="4"/>
    <s v="0DU"/>
    <x v="14"/>
    <x v="16"/>
    <x v="57"/>
    <x v="97"/>
    <s v="HK1971"/>
    <x v="0"/>
    <x v="0"/>
    <n v="132"/>
    <n v="2183"/>
    <n v="4350"/>
  </r>
  <r>
    <d v="2024-05-01T00:00:00"/>
    <x v="4"/>
    <s v="0DU"/>
    <x v="14"/>
    <x v="0"/>
    <x v="28"/>
    <x v="91"/>
    <s v="HK1819"/>
    <x v="0"/>
    <x v="0"/>
    <n v="220"/>
    <n v="4664"/>
    <n v="72"/>
  </r>
  <r>
    <d v="2024-05-01T00:00:00"/>
    <x v="4"/>
    <s v="0DU"/>
    <x v="14"/>
    <x v="5"/>
    <x v="58"/>
    <x v="98"/>
    <s v="HK745"/>
    <x v="0"/>
    <x v="0"/>
    <n v="14"/>
    <n v="580"/>
    <n v="450"/>
  </r>
  <r>
    <d v="2024-05-01T00:00:00"/>
    <x v="4"/>
    <s v="0DU"/>
    <x v="14"/>
    <x v="5"/>
    <x v="30"/>
    <x v="44"/>
    <s v="HK1739"/>
    <x v="0"/>
    <x v="0"/>
    <n v="103"/>
    <n v="1755"/>
    <n v="34"/>
  </r>
  <r>
    <d v="2024-05-01T00:00:00"/>
    <x v="4"/>
    <s v="0DU"/>
    <x v="14"/>
    <x v="5"/>
    <x v="30"/>
    <x v="44"/>
    <s v="HK2319"/>
    <x v="0"/>
    <x v="0"/>
    <n v="83"/>
    <n v="1050"/>
    <n v="2750"/>
  </r>
  <r>
    <d v="2024-05-01T00:00:00"/>
    <x v="4"/>
    <s v="0DX"/>
    <x v="15"/>
    <x v="0"/>
    <x v="2"/>
    <x v="46"/>
    <s v="HK1380"/>
    <x v="2"/>
    <x v="0"/>
    <n v="160"/>
    <n v="2400"/>
    <n v="60"/>
  </r>
  <r>
    <d v="2024-05-01T00:00:00"/>
    <x v="4"/>
    <s v="0DX"/>
    <x v="15"/>
    <x v="0"/>
    <x v="2"/>
    <x v="46"/>
    <s v="HK1784"/>
    <x v="2"/>
    <x v="0"/>
    <n v="106"/>
    <n v="1600"/>
    <n v="40"/>
  </r>
  <r>
    <d v="2024-05-01T00:00:00"/>
    <x v="4"/>
    <s v="0DX"/>
    <x v="15"/>
    <x v="0"/>
    <x v="2"/>
    <x v="46"/>
    <s v="HK531"/>
    <x v="2"/>
    <x v="0"/>
    <n v="85"/>
    <n v="1280"/>
    <n v="32"/>
  </r>
  <r>
    <d v="2024-05-01T00:00:00"/>
    <x v="4"/>
    <s v="0DX"/>
    <x v="15"/>
    <x v="10"/>
    <x v="31"/>
    <x v="47"/>
    <s v="HK1136"/>
    <x v="2"/>
    <x v="0"/>
    <n v="73"/>
    <n v="1092"/>
    <n v="2370"/>
  </r>
  <r>
    <d v="2024-05-01T00:00:00"/>
    <x v="4"/>
    <s v="0DX"/>
    <x v="15"/>
    <x v="10"/>
    <x v="31"/>
    <x v="47"/>
    <s v="HK1159"/>
    <x v="2"/>
    <x v="0"/>
    <n v="104"/>
    <n v="1560"/>
    <n v="39"/>
  </r>
  <r>
    <d v="2024-05-01T00:00:00"/>
    <x v="4"/>
    <s v="0DX"/>
    <x v="15"/>
    <x v="10"/>
    <x v="31"/>
    <x v="47"/>
    <s v="HK370"/>
    <x v="2"/>
    <x v="0"/>
    <n v="53"/>
    <n v="800"/>
    <n v="20"/>
  </r>
  <r>
    <d v="2024-05-01T00:00:00"/>
    <x v="4"/>
    <s v="0DX"/>
    <x v="15"/>
    <x v="10"/>
    <x v="31"/>
    <x v="47"/>
    <s v="HK673"/>
    <x v="2"/>
    <x v="0"/>
    <n v="189"/>
    <n v="2840"/>
    <n v="71"/>
  </r>
  <r>
    <d v="2024-05-01T00:00:00"/>
    <x v="4"/>
    <s v="0DX"/>
    <x v="15"/>
    <x v="10"/>
    <x v="31"/>
    <x v="47"/>
    <s v="HK946"/>
    <x v="2"/>
    <x v="0"/>
    <n v="77"/>
    <n v="1160"/>
    <n v="29"/>
  </r>
  <r>
    <d v="2024-05-01T00:00:00"/>
    <x v="4"/>
    <s v="0DX"/>
    <x v="15"/>
    <x v="0"/>
    <x v="34"/>
    <x v="69"/>
    <s v="HK1160"/>
    <x v="2"/>
    <x v="0"/>
    <n v="136"/>
    <n v="2040"/>
    <n v="51"/>
  </r>
  <r>
    <d v="2024-05-01T00:00:00"/>
    <x v="4"/>
    <s v="0DX"/>
    <x v="15"/>
    <x v="0"/>
    <x v="34"/>
    <x v="69"/>
    <s v="HK616"/>
    <x v="2"/>
    <x v="0"/>
    <n v="96"/>
    <n v="1440"/>
    <n v="36"/>
  </r>
  <r>
    <d v="2024-05-01T00:00:00"/>
    <x v="4"/>
    <s v="0DY"/>
    <x v="16"/>
    <x v="6"/>
    <x v="32"/>
    <x v="48"/>
    <s v="HK1674"/>
    <x v="2"/>
    <x v="0"/>
    <n v="2"/>
    <n v="0"/>
    <n v="3"/>
  </r>
  <r>
    <d v="2024-05-01T00:00:00"/>
    <x v="4"/>
    <s v="0DY"/>
    <x v="16"/>
    <x v="6"/>
    <x v="32"/>
    <x v="48"/>
    <s v="HK389"/>
    <x v="2"/>
    <x v="0"/>
    <n v="53"/>
    <n v="552"/>
    <n v="2210"/>
  </r>
  <r>
    <d v="2024-05-01T00:00:00"/>
    <x v="4"/>
    <s v="0EW"/>
    <x v="28"/>
    <x v="7"/>
    <x v="41"/>
    <x v="71"/>
    <s v="HK5356"/>
    <x v="8"/>
    <x v="7"/>
    <n v="1"/>
    <n v="14"/>
    <n v="43"/>
  </r>
  <r>
    <d v="2024-05-01T00:00:00"/>
    <x v="4"/>
    <s v="0EW"/>
    <x v="28"/>
    <x v="4"/>
    <x v="59"/>
    <x v="71"/>
    <s v="HK5207"/>
    <x v="8"/>
    <x v="5"/>
    <n v="1"/>
    <n v="14"/>
    <n v="11"/>
  </r>
  <r>
    <d v="2024-05-01T00:00:00"/>
    <x v="4"/>
    <s v="0EW"/>
    <x v="28"/>
    <x v="12"/>
    <x v="42"/>
    <x v="70"/>
    <s v="HK5356"/>
    <x v="8"/>
    <x v="7"/>
    <n v="4"/>
    <n v="71"/>
    <n v="159"/>
  </r>
  <r>
    <d v="2024-05-01T00:00:00"/>
    <x v="4"/>
    <s v="0EW"/>
    <x v="28"/>
    <x v="7"/>
    <x v="60"/>
    <x v="71"/>
    <s v="HK5207"/>
    <x v="8"/>
    <x v="5"/>
    <n v="8"/>
    <n v="123"/>
    <n v="806"/>
  </r>
  <r>
    <d v="2024-05-01T00:00:00"/>
    <x v="4"/>
    <s v="0EW"/>
    <x v="28"/>
    <x v="7"/>
    <x v="60"/>
    <x v="71"/>
    <s v="HK5207"/>
    <x v="8"/>
    <x v="6"/>
    <n v="2"/>
    <n v="27"/>
    <n v="207"/>
  </r>
  <r>
    <d v="2024-05-01T00:00:00"/>
    <x v="4"/>
    <s v="0EW"/>
    <x v="28"/>
    <x v="7"/>
    <x v="60"/>
    <x v="71"/>
    <s v="HK5359"/>
    <x v="8"/>
    <x v="5"/>
    <n v="2"/>
    <n v="35"/>
    <n v="209"/>
  </r>
  <r>
    <d v="2024-05-01T00:00:00"/>
    <x v="4"/>
    <s v="0EW"/>
    <x v="28"/>
    <x v="7"/>
    <x v="60"/>
    <x v="71"/>
    <s v="HK5359"/>
    <x v="8"/>
    <x v="6"/>
    <n v="3"/>
    <n v="50"/>
    <n v="31"/>
  </r>
  <r>
    <d v="2024-05-01T00:00:00"/>
    <x v="4"/>
    <s v="0EW"/>
    <x v="28"/>
    <x v="7"/>
    <x v="15"/>
    <x v="71"/>
    <s v="HK5207"/>
    <x v="8"/>
    <x v="7"/>
    <n v="8"/>
    <n v="202"/>
    <n v="508"/>
  </r>
  <r>
    <d v="2024-05-01T00:00:00"/>
    <x v="4"/>
    <s v="0EW"/>
    <x v="28"/>
    <x v="7"/>
    <x v="15"/>
    <x v="71"/>
    <s v="HK5356"/>
    <x v="8"/>
    <x v="7"/>
    <n v="2"/>
    <n v="59"/>
    <n v="155"/>
  </r>
  <r>
    <d v="2024-05-01T00:00:00"/>
    <x v="4"/>
    <s v="0EW"/>
    <x v="28"/>
    <x v="7"/>
    <x v="15"/>
    <x v="71"/>
    <s v="HK5359"/>
    <x v="8"/>
    <x v="7"/>
    <n v="8"/>
    <n v="144"/>
    <n v="556"/>
  </r>
  <r>
    <d v="2024-05-01T00:00:00"/>
    <x v="4"/>
    <s v="0EW"/>
    <x v="28"/>
    <x v="7"/>
    <x v="15"/>
    <x v="71"/>
    <s v="HK5359"/>
    <x v="8"/>
    <x v="6"/>
    <n v="2"/>
    <n v="30"/>
    <n v="56"/>
  </r>
  <r>
    <d v="2024-05-01T00:00:00"/>
    <x v="4"/>
    <s v="0EW"/>
    <x v="28"/>
    <x v="17"/>
    <x v="61"/>
    <x v="71"/>
    <s v="HK5207"/>
    <x v="8"/>
    <x v="5"/>
    <n v="4"/>
    <n v="55"/>
    <n v="355"/>
  </r>
  <r>
    <d v="2024-05-01T00:00:00"/>
    <x v="4"/>
    <s v="0EW"/>
    <x v="28"/>
    <x v="4"/>
    <x v="62"/>
    <x v="71"/>
    <s v="HK5207"/>
    <x v="8"/>
    <x v="7"/>
    <n v="1"/>
    <n v="47"/>
    <n v="58"/>
  </r>
  <r>
    <d v="2024-05-01T00:00:00"/>
    <x v="4"/>
    <s v="0EW"/>
    <x v="28"/>
    <x v="4"/>
    <x v="62"/>
    <x v="71"/>
    <s v="HK5356"/>
    <x v="8"/>
    <x v="7"/>
    <n v="4"/>
    <n v="74"/>
    <n v="217"/>
  </r>
  <r>
    <d v="2024-05-01T00:00:00"/>
    <x v="4"/>
    <s v="0EW"/>
    <x v="28"/>
    <x v="4"/>
    <x v="62"/>
    <x v="71"/>
    <s v="HK5359"/>
    <x v="8"/>
    <x v="7"/>
    <n v="1"/>
    <n v="19"/>
    <n v="46"/>
  </r>
  <r>
    <d v="2024-05-01T00:00:00"/>
    <x v="4"/>
    <s v="0EW"/>
    <x v="28"/>
    <x v="15"/>
    <x v="52"/>
    <x v="71"/>
    <s v="HK5356"/>
    <x v="8"/>
    <x v="7"/>
    <n v="1"/>
    <n v="20"/>
    <n v="46"/>
  </r>
  <r>
    <d v="2024-05-01T00:00:00"/>
    <x v="4"/>
    <s v="0EW"/>
    <x v="28"/>
    <x v="15"/>
    <x v="52"/>
    <x v="71"/>
    <s v="HK5359"/>
    <x v="8"/>
    <x v="7"/>
    <n v="4"/>
    <n v="70"/>
    <n v="226"/>
  </r>
  <r>
    <d v="2024-05-01T00:00:00"/>
    <x v="4"/>
    <s v="0EW"/>
    <x v="28"/>
    <x v="13"/>
    <x v="44"/>
    <x v="70"/>
    <s v="HK5356"/>
    <x v="8"/>
    <x v="7"/>
    <n v="1"/>
    <n v="18"/>
    <n v="12"/>
  </r>
  <r>
    <d v="2024-05-01T00:00:00"/>
    <x v="4"/>
    <s v="0EW"/>
    <x v="28"/>
    <x v="13"/>
    <x v="44"/>
    <x v="71"/>
    <s v="HK5207"/>
    <x v="8"/>
    <x v="7"/>
    <n v="1"/>
    <n v="31"/>
    <n v="219"/>
  </r>
  <r>
    <d v="2024-05-01T00:00:00"/>
    <x v="4"/>
    <s v="0EW"/>
    <x v="28"/>
    <x v="13"/>
    <x v="44"/>
    <x v="71"/>
    <s v="HK5359"/>
    <x v="8"/>
    <x v="5"/>
    <n v="4"/>
    <n v="62"/>
    <n v="387"/>
  </r>
  <r>
    <d v="2024-05-01T00:00:00"/>
    <x v="4"/>
    <s v="0EW"/>
    <x v="28"/>
    <x v="7"/>
    <x v="45"/>
    <x v="71"/>
    <s v="HK5207"/>
    <x v="8"/>
    <x v="7"/>
    <n v="4"/>
    <n v="134"/>
    <n v="172"/>
  </r>
  <r>
    <d v="2024-05-01T00:00:00"/>
    <x v="4"/>
    <s v="0EW"/>
    <x v="28"/>
    <x v="7"/>
    <x v="45"/>
    <x v="71"/>
    <s v="HK5207"/>
    <x v="8"/>
    <x v="5"/>
    <n v="6"/>
    <n v="90"/>
    <n v="229"/>
  </r>
  <r>
    <d v="2024-05-01T00:00:00"/>
    <x v="4"/>
    <s v="0EW"/>
    <x v="28"/>
    <x v="7"/>
    <x v="45"/>
    <x v="71"/>
    <s v="HK5356"/>
    <x v="8"/>
    <x v="7"/>
    <n v="18"/>
    <n v="316"/>
    <n v="694"/>
  </r>
  <r>
    <d v="2024-05-01T00:00:00"/>
    <x v="4"/>
    <s v="0EW"/>
    <x v="28"/>
    <x v="7"/>
    <x v="45"/>
    <x v="71"/>
    <s v="HK5359"/>
    <x v="8"/>
    <x v="7"/>
    <n v="13"/>
    <n v="254"/>
    <n v="531"/>
  </r>
  <r>
    <d v="2024-05-01T00:00:00"/>
    <x v="4"/>
    <s v="0EW"/>
    <x v="28"/>
    <x v="13"/>
    <x v="46"/>
    <x v="71"/>
    <s v="HK5207"/>
    <x v="8"/>
    <x v="5"/>
    <n v="3"/>
    <n v="45"/>
    <n v="318"/>
  </r>
  <r>
    <d v="2024-05-01T00:00:00"/>
    <x v="4"/>
    <s v="0EW"/>
    <x v="28"/>
    <x v="13"/>
    <x v="46"/>
    <x v="71"/>
    <s v="HK5207"/>
    <x v="8"/>
    <x v="6"/>
    <n v="1"/>
    <n v="10"/>
    <n v="5"/>
  </r>
  <r>
    <d v="2024-05-01T00:00:00"/>
    <x v="4"/>
    <s v="0EW"/>
    <x v="28"/>
    <x v="13"/>
    <x v="46"/>
    <x v="71"/>
    <s v="HK5359"/>
    <x v="8"/>
    <x v="5"/>
    <n v="2"/>
    <n v="24"/>
    <n v="128"/>
  </r>
  <r>
    <d v="2024-05-01T00:00:00"/>
    <x v="4"/>
    <s v="0EW"/>
    <x v="28"/>
    <x v="17"/>
    <x v="63"/>
    <x v="71"/>
    <s v="HK5207"/>
    <x v="8"/>
    <x v="5"/>
    <n v="3"/>
    <n v="47"/>
    <n v="231"/>
  </r>
  <r>
    <d v="2024-05-01T00:00:00"/>
    <x v="4"/>
    <s v="0EW"/>
    <x v="28"/>
    <x v="17"/>
    <x v="63"/>
    <x v="71"/>
    <s v="HK5359"/>
    <x v="8"/>
    <x v="5"/>
    <n v="5"/>
    <n v="70"/>
    <n v="361"/>
  </r>
  <r>
    <d v="2024-05-01T00:00:00"/>
    <x v="4"/>
    <s v="0EW"/>
    <x v="28"/>
    <x v="7"/>
    <x v="47"/>
    <x v="71"/>
    <s v="HK5356"/>
    <x v="8"/>
    <x v="7"/>
    <n v="3"/>
    <n v="63"/>
    <n v="231"/>
  </r>
  <r>
    <d v="2024-05-01T00:00:00"/>
    <x v="4"/>
    <s v="0EW"/>
    <x v="28"/>
    <x v="7"/>
    <x v="49"/>
    <x v="71"/>
    <s v="HK5207"/>
    <x v="8"/>
    <x v="7"/>
    <n v="4"/>
    <n v="131"/>
    <n v="228"/>
  </r>
  <r>
    <d v="2024-05-01T00:00:00"/>
    <x v="4"/>
    <s v="0EW"/>
    <x v="28"/>
    <x v="7"/>
    <x v="49"/>
    <x v="71"/>
    <s v="HK5207"/>
    <x v="8"/>
    <x v="5"/>
    <n v="4"/>
    <n v="64"/>
    <n v="214"/>
  </r>
  <r>
    <d v="2024-05-01T00:00:00"/>
    <x v="4"/>
    <s v="0EW"/>
    <x v="28"/>
    <x v="7"/>
    <x v="49"/>
    <x v="71"/>
    <s v="HK5356"/>
    <x v="8"/>
    <x v="7"/>
    <n v="2"/>
    <n v="29"/>
    <n v="57"/>
  </r>
  <r>
    <d v="2024-05-01T00:00:00"/>
    <x v="4"/>
    <s v="0EW"/>
    <x v="28"/>
    <x v="7"/>
    <x v="49"/>
    <x v="71"/>
    <s v="HK5359"/>
    <x v="8"/>
    <x v="7"/>
    <n v="3"/>
    <n v="49"/>
    <n v="137"/>
  </r>
  <r>
    <d v="2024-05-01T00:00:00"/>
    <x v="4"/>
    <s v="0EW"/>
    <x v="28"/>
    <x v="14"/>
    <x v="50"/>
    <x v="70"/>
    <s v="HK5356"/>
    <x v="8"/>
    <x v="7"/>
    <n v="4"/>
    <n v="83"/>
    <n v="283"/>
  </r>
  <r>
    <d v="2024-05-01T00:00:00"/>
    <x v="4"/>
    <s v="0EW"/>
    <x v="28"/>
    <x v="14"/>
    <x v="50"/>
    <x v="71"/>
    <s v="HK5356"/>
    <x v="8"/>
    <x v="7"/>
    <n v="1"/>
    <n v="31"/>
    <n v="121"/>
  </r>
  <r>
    <d v="2024-05-01T00:00:00"/>
    <x v="4"/>
    <s v="0EW"/>
    <x v="28"/>
    <x v="7"/>
    <x v="37"/>
    <x v="71"/>
    <s v="HK5207"/>
    <x v="8"/>
    <x v="7"/>
    <n v="4"/>
    <n v="74"/>
    <n v="305"/>
  </r>
  <r>
    <d v="2024-05-01T00:00:00"/>
    <x v="4"/>
    <s v="0EW"/>
    <x v="28"/>
    <x v="7"/>
    <x v="37"/>
    <x v="71"/>
    <s v="HK5356"/>
    <x v="8"/>
    <x v="7"/>
    <n v="11"/>
    <n v="213"/>
    <n v="1091"/>
  </r>
  <r>
    <d v="2024-05-01T00:00:00"/>
    <x v="4"/>
    <s v="0EW"/>
    <x v="28"/>
    <x v="7"/>
    <x v="37"/>
    <x v="71"/>
    <s v="HK5359"/>
    <x v="8"/>
    <x v="7"/>
    <n v="7"/>
    <n v="142"/>
    <n v="584"/>
  </r>
  <r>
    <d v="2024-05-01T00:00:00"/>
    <x v="4"/>
    <s v="0EX"/>
    <x v="20"/>
    <x v="7"/>
    <x v="36"/>
    <x v="53"/>
    <s v="HK5416"/>
    <x v="6"/>
    <x v="7"/>
    <n v="10"/>
    <n v="171"/>
    <n v="730"/>
  </r>
  <r>
    <d v="2024-05-01T00:00:00"/>
    <x v="4"/>
    <s v="0EX"/>
    <x v="20"/>
    <x v="7"/>
    <x v="37"/>
    <x v="72"/>
    <s v="HK5416"/>
    <x v="6"/>
    <x v="7"/>
    <n v="92"/>
    <n v="1639"/>
    <n v="5242"/>
  </r>
  <r>
    <d v="2024-05-01T00:00:00"/>
    <x v="4"/>
    <s v="ODV"/>
    <x v="21"/>
    <x v="5"/>
    <x v="12"/>
    <x v="55"/>
    <s v="HK1738"/>
    <x v="0"/>
    <x v="0"/>
    <n v="135"/>
    <n v="1781"/>
    <n v="39"/>
  </r>
  <r>
    <d v="2024-05-01T00:00:00"/>
    <x v="4"/>
    <s v="ODV"/>
    <x v="21"/>
    <x v="5"/>
    <x v="12"/>
    <x v="55"/>
    <s v="HK1738"/>
    <x v="0"/>
    <x v="10"/>
    <n v="1"/>
    <n v="15"/>
    <n v="17"/>
  </r>
  <r>
    <d v="2024-05-01T00:00:00"/>
    <x v="4"/>
    <s v="ODV"/>
    <x v="21"/>
    <x v="5"/>
    <x v="12"/>
    <x v="55"/>
    <s v="HK1738"/>
    <x v="0"/>
    <x v="5"/>
    <n v="51"/>
    <n v="737"/>
    <n v="20"/>
  </r>
  <r>
    <d v="2024-05-01T00:00:00"/>
    <x v="4"/>
    <s v="ODV"/>
    <x v="21"/>
    <x v="5"/>
    <x v="12"/>
    <x v="55"/>
    <s v="HK1738"/>
    <x v="0"/>
    <x v="2"/>
    <n v="31"/>
    <n v="374"/>
    <n v="11"/>
  </r>
  <r>
    <d v="2024-05-01T00:00:00"/>
    <x v="4"/>
    <s v="ODV"/>
    <x v="21"/>
    <x v="5"/>
    <x v="12"/>
    <x v="55"/>
    <s v="HK1738"/>
    <x v="11"/>
    <x v="4"/>
    <n v="10"/>
    <n v="135"/>
    <n v="4"/>
  </r>
  <r>
    <d v="2024-05-01T00:00:00"/>
    <x v="4"/>
    <s v="OEY"/>
    <x v="22"/>
    <x v="7"/>
    <x v="38"/>
    <x v="56"/>
    <s v="HK5371"/>
    <x v="4"/>
    <x v="7"/>
    <n v="53"/>
    <n v="574"/>
    <n v="368"/>
  </r>
  <r>
    <d v="2024-05-01T00:00:00"/>
    <x v="4"/>
    <s v="OEY"/>
    <x v="22"/>
    <x v="7"/>
    <x v="39"/>
    <x v="57"/>
    <s v="HK5371"/>
    <x v="4"/>
    <x v="7"/>
    <n v="38"/>
    <n v="470"/>
    <n v="26"/>
  </r>
  <r>
    <d v="2024-05-01T00:00:00"/>
    <x v="4"/>
    <s v="OEY"/>
    <x v="22"/>
    <x v="7"/>
    <x v="40"/>
    <x v="58"/>
    <s v="HK5372"/>
    <x v="6"/>
    <x v="7"/>
    <n v="149"/>
    <n v="1713"/>
    <n v="788"/>
  </r>
  <r>
    <d v="2024-06-01T00:00:00"/>
    <x v="5"/>
    <s v="0BE"/>
    <x v="29"/>
    <x v="18"/>
    <x v="64"/>
    <x v="99"/>
    <s v="HK1468"/>
    <x v="0"/>
    <x v="3"/>
    <n v="120"/>
    <n v="1321.64"/>
    <n v="376"/>
  </r>
  <r>
    <d v="2024-06-01T00:00:00"/>
    <x v="5"/>
    <s v="0BE"/>
    <x v="29"/>
    <x v="0"/>
    <x v="65"/>
    <x v="100"/>
    <s v="HK1671"/>
    <x v="2"/>
    <x v="0"/>
    <n v="137"/>
    <n v="2.74"/>
    <n v="38"/>
  </r>
  <r>
    <d v="2024-06-01T00:00:00"/>
    <x v="5"/>
    <s v="0BE"/>
    <x v="29"/>
    <x v="0"/>
    <x v="65"/>
    <x v="100"/>
    <s v="HK2066"/>
    <x v="0"/>
    <x v="0"/>
    <n v="180"/>
    <n v="3.6"/>
    <n v="65"/>
  </r>
  <r>
    <d v="2024-06-01T00:00:00"/>
    <x v="5"/>
    <s v="0BE"/>
    <x v="29"/>
    <x v="0"/>
    <x v="65"/>
    <x v="100"/>
    <s v="HK638"/>
    <x v="2"/>
    <x v="0"/>
    <n v="166"/>
    <n v="3.32"/>
    <n v="50"/>
  </r>
  <r>
    <d v="2024-06-01T00:00:00"/>
    <x v="5"/>
    <s v="0BE"/>
    <x v="29"/>
    <x v="3"/>
    <x v="6"/>
    <x v="73"/>
    <s v="HK4457"/>
    <x v="9"/>
    <x v="1"/>
    <n v="79"/>
    <n v="3545.51"/>
    <n v="614"/>
  </r>
  <r>
    <d v="2024-06-01T00:00:00"/>
    <x v="5"/>
    <s v="0BE"/>
    <x v="29"/>
    <x v="3"/>
    <x v="6"/>
    <x v="73"/>
    <s v="HK5172"/>
    <x v="9"/>
    <x v="1"/>
    <n v="116"/>
    <n v="5013.32"/>
    <n v="622"/>
  </r>
  <r>
    <d v="2024-06-01T00:00:00"/>
    <x v="5"/>
    <s v="0BE"/>
    <x v="29"/>
    <x v="3"/>
    <x v="6"/>
    <x v="73"/>
    <s v="HK5253"/>
    <x v="10"/>
    <x v="1"/>
    <n v="95"/>
    <n v="4892.5600000000004"/>
    <n v="555"/>
  </r>
  <r>
    <d v="2024-06-01T00:00:00"/>
    <x v="5"/>
    <s v="0BH"/>
    <x v="0"/>
    <x v="0"/>
    <x v="0"/>
    <x v="0"/>
    <s v="HK2108"/>
    <x v="0"/>
    <x v="0"/>
    <n v="1"/>
    <n v="350"/>
    <n v="5"/>
  </r>
  <r>
    <d v="2024-06-01T00:00:00"/>
    <x v="5"/>
    <s v="0BH"/>
    <x v="0"/>
    <x v="0"/>
    <x v="28"/>
    <x v="101"/>
    <s v="HK2108"/>
    <x v="0"/>
    <x v="0"/>
    <n v="2"/>
    <n v="450"/>
    <n v="630"/>
  </r>
  <r>
    <d v="2024-06-01T00:00:00"/>
    <x v="5"/>
    <s v="0BH"/>
    <x v="0"/>
    <x v="0"/>
    <x v="28"/>
    <x v="59"/>
    <s v="HK1731"/>
    <x v="0"/>
    <x v="0"/>
    <n v="1"/>
    <n v="231"/>
    <n v="330"/>
  </r>
  <r>
    <d v="2024-06-01T00:00:00"/>
    <x v="5"/>
    <s v="0BH"/>
    <x v="0"/>
    <x v="0"/>
    <x v="28"/>
    <x v="59"/>
    <s v="HK2108"/>
    <x v="0"/>
    <x v="0"/>
    <n v="5"/>
    <n v="1000"/>
    <n v="1430"/>
  </r>
  <r>
    <d v="2024-06-01T00:00:00"/>
    <x v="5"/>
    <s v="0BH"/>
    <x v="0"/>
    <x v="0"/>
    <x v="28"/>
    <x v="59"/>
    <s v="HK2321"/>
    <x v="0"/>
    <x v="0"/>
    <n v="1"/>
    <n v="301"/>
    <n v="430"/>
  </r>
  <r>
    <d v="2024-06-01T00:00:00"/>
    <x v="5"/>
    <s v="0BH"/>
    <x v="0"/>
    <x v="0"/>
    <x v="28"/>
    <x v="77"/>
    <s v="HK2108"/>
    <x v="0"/>
    <x v="0"/>
    <n v="4"/>
    <n v="980"/>
    <n v="14"/>
  </r>
  <r>
    <d v="2024-06-01T00:00:00"/>
    <x v="5"/>
    <s v="0BH"/>
    <x v="0"/>
    <x v="0"/>
    <x v="1"/>
    <x v="1"/>
    <s v="HK2171"/>
    <x v="0"/>
    <x v="0"/>
    <n v="15"/>
    <n v="3031"/>
    <n v="2152"/>
  </r>
  <r>
    <d v="2024-06-01T00:00:00"/>
    <x v="5"/>
    <s v="0BH"/>
    <x v="0"/>
    <x v="0"/>
    <x v="2"/>
    <x v="78"/>
    <s v="HK1731"/>
    <x v="0"/>
    <x v="0"/>
    <n v="1"/>
    <n v="210"/>
    <n v="3"/>
  </r>
  <r>
    <d v="2024-06-01T00:00:00"/>
    <x v="5"/>
    <s v="0BH"/>
    <x v="0"/>
    <x v="0"/>
    <x v="2"/>
    <x v="78"/>
    <s v="HK2321"/>
    <x v="0"/>
    <x v="0"/>
    <n v="3"/>
    <n v="910"/>
    <n v="13"/>
  </r>
  <r>
    <d v="2024-06-01T00:00:00"/>
    <x v="5"/>
    <s v="0BH"/>
    <x v="0"/>
    <x v="0"/>
    <x v="2"/>
    <x v="2"/>
    <s v="HK1731"/>
    <x v="0"/>
    <x v="0"/>
    <n v="14"/>
    <n v="3731"/>
    <n v="2063"/>
  </r>
  <r>
    <d v="2024-06-01T00:00:00"/>
    <x v="5"/>
    <s v="0BH"/>
    <x v="0"/>
    <x v="0"/>
    <x v="2"/>
    <x v="2"/>
    <s v="HK2321"/>
    <x v="0"/>
    <x v="0"/>
    <n v="2"/>
    <n v="630"/>
    <n v="9"/>
  </r>
  <r>
    <d v="2024-06-01T00:00:00"/>
    <x v="5"/>
    <s v="0BH"/>
    <x v="0"/>
    <x v="0"/>
    <x v="2"/>
    <x v="80"/>
    <s v="HK1731"/>
    <x v="0"/>
    <x v="0"/>
    <n v="2"/>
    <n v="420"/>
    <n v="6"/>
  </r>
  <r>
    <d v="2024-06-01T00:00:00"/>
    <x v="5"/>
    <s v="0BH"/>
    <x v="0"/>
    <x v="0"/>
    <x v="2"/>
    <x v="80"/>
    <s v="HK2321"/>
    <x v="0"/>
    <x v="0"/>
    <n v="8"/>
    <n v="2401"/>
    <n v="2245"/>
  </r>
  <r>
    <d v="2024-06-01T00:00:00"/>
    <x v="5"/>
    <s v="0BM"/>
    <x v="1"/>
    <x v="1"/>
    <x v="3"/>
    <x v="3"/>
    <s v="HK1750"/>
    <x v="0"/>
    <x v="1"/>
    <n v="24"/>
    <n v="600"/>
    <n v="636"/>
  </r>
  <r>
    <d v="2024-06-01T00:00:00"/>
    <x v="5"/>
    <s v="0BM"/>
    <x v="1"/>
    <x v="2"/>
    <x v="4"/>
    <x v="4"/>
    <s v="HK1741"/>
    <x v="0"/>
    <x v="1"/>
    <n v="71"/>
    <n v="1873"/>
    <n v="2854"/>
  </r>
  <r>
    <d v="2024-06-01T00:00:00"/>
    <x v="5"/>
    <s v="0BM"/>
    <x v="1"/>
    <x v="2"/>
    <x v="4"/>
    <x v="4"/>
    <s v="HK2004"/>
    <x v="0"/>
    <x v="1"/>
    <n v="20"/>
    <n v="544"/>
    <n v="730"/>
  </r>
  <r>
    <d v="2024-06-01T00:00:00"/>
    <x v="5"/>
    <s v="0BM"/>
    <x v="1"/>
    <x v="3"/>
    <x v="5"/>
    <x v="5"/>
    <s v="HK2004"/>
    <x v="0"/>
    <x v="1"/>
    <n v="64"/>
    <n v="1718"/>
    <n v="2330"/>
  </r>
  <r>
    <d v="2024-06-01T00:00:00"/>
    <x v="5"/>
    <s v="0BM"/>
    <x v="1"/>
    <x v="3"/>
    <x v="6"/>
    <x v="6"/>
    <s v="HK1750"/>
    <x v="0"/>
    <x v="1"/>
    <n v="108"/>
    <n v="3135"/>
    <n v="3724"/>
  </r>
  <r>
    <d v="2024-06-01T00:00:00"/>
    <x v="5"/>
    <s v="0BM"/>
    <x v="1"/>
    <x v="3"/>
    <x v="6"/>
    <x v="6"/>
    <s v="HK2095"/>
    <x v="0"/>
    <x v="1"/>
    <n v="116"/>
    <n v="3425"/>
    <n v="4412"/>
  </r>
  <r>
    <d v="2024-06-01T00:00:00"/>
    <x v="5"/>
    <s v="0BN"/>
    <x v="23"/>
    <x v="10"/>
    <x v="31"/>
    <x v="62"/>
    <s v="HK1648"/>
    <x v="0"/>
    <x v="0"/>
    <n v="1000"/>
    <n v="4900"/>
    <n v="70"/>
  </r>
  <r>
    <d v="2024-06-01T00:00:00"/>
    <x v="5"/>
    <s v="0BN"/>
    <x v="23"/>
    <x v="10"/>
    <x v="31"/>
    <x v="62"/>
    <s v="HK1762"/>
    <x v="0"/>
    <x v="0"/>
    <n v="800"/>
    <n v="3210"/>
    <n v="46"/>
  </r>
  <r>
    <d v="2024-06-01T00:00:00"/>
    <x v="5"/>
    <s v="0BN"/>
    <x v="23"/>
    <x v="10"/>
    <x v="31"/>
    <x v="62"/>
    <s v="HK1994"/>
    <x v="0"/>
    <x v="0"/>
    <n v="980"/>
    <n v="3990"/>
    <n v="57"/>
  </r>
  <r>
    <d v="2024-06-01T00:00:00"/>
    <x v="5"/>
    <s v="0BP"/>
    <x v="24"/>
    <x v="0"/>
    <x v="0"/>
    <x v="63"/>
    <s v="HK1049"/>
    <x v="2"/>
    <x v="0"/>
    <n v="12"/>
    <n v="150"/>
    <n v="4"/>
  </r>
  <r>
    <d v="2024-06-01T00:00:00"/>
    <x v="5"/>
    <s v="0BP"/>
    <x v="24"/>
    <x v="0"/>
    <x v="0"/>
    <x v="63"/>
    <s v="HK1983"/>
    <x v="0"/>
    <x v="0"/>
    <n v="77"/>
    <n v="963"/>
    <n v="257"/>
  </r>
  <r>
    <d v="2024-06-01T00:00:00"/>
    <x v="5"/>
    <s v="0BP"/>
    <x v="24"/>
    <x v="0"/>
    <x v="0"/>
    <x v="63"/>
    <s v="HK4733"/>
    <x v="2"/>
    <x v="0"/>
    <n v="75"/>
    <n v="938"/>
    <n v="251"/>
  </r>
  <r>
    <d v="2024-06-01T00:00:00"/>
    <x v="5"/>
    <s v="0BP"/>
    <x v="24"/>
    <x v="0"/>
    <x v="0"/>
    <x v="82"/>
    <s v="HK1983"/>
    <x v="0"/>
    <x v="0"/>
    <n v="98"/>
    <n v="1225"/>
    <n v="327"/>
  </r>
  <r>
    <d v="2024-06-01T00:00:00"/>
    <x v="5"/>
    <s v="0BP"/>
    <x v="24"/>
    <x v="0"/>
    <x v="0"/>
    <x v="82"/>
    <s v="HK4733"/>
    <x v="2"/>
    <x v="0"/>
    <n v="57"/>
    <n v="713"/>
    <n v="19"/>
  </r>
  <r>
    <d v="2024-06-01T00:00:00"/>
    <x v="5"/>
    <s v="0BP"/>
    <x v="24"/>
    <x v="0"/>
    <x v="54"/>
    <x v="83"/>
    <s v="HK1049"/>
    <x v="2"/>
    <x v="0"/>
    <n v="87"/>
    <n v="1088"/>
    <n v="291"/>
  </r>
  <r>
    <d v="2024-06-01T00:00:00"/>
    <x v="5"/>
    <s v="0BP"/>
    <x v="24"/>
    <x v="0"/>
    <x v="54"/>
    <x v="83"/>
    <s v="HK4733"/>
    <x v="2"/>
    <x v="0"/>
    <n v="5"/>
    <n v="63"/>
    <n v="17"/>
  </r>
  <r>
    <d v="2024-06-01T00:00:00"/>
    <x v="5"/>
    <s v="0BP"/>
    <x v="24"/>
    <x v="0"/>
    <x v="54"/>
    <x v="84"/>
    <s v="HK1049"/>
    <x v="2"/>
    <x v="0"/>
    <n v="81"/>
    <n v="1013"/>
    <n v="27"/>
  </r>
  <r>
    <d v="2024-06-01T00:00:00"/>
    <x v="5"/>
    <s v="0BP"/>
    <x v="24"/>
    <x v="0"/>
    <x v="54"/>
    <x v="84"/>
    <s v="HK4733"/>
    <x v="2"/>
    <x v="0"/>
    <n v="13"/>
    <n v="163"/>
    <n v="42"/>
  </r>
  <r>
    <d v="2024-06-01T00:00:00"/>
    <x v="5"/>
    <s v="0BR"/>
    <x v="2"/>
    <x v="4"/>
    <x v="7"/>
    <x v="7"/>
    <s v="HK2892"/>
    <x v="1"/>
    <x v="1"/>
    <n v="88"/>
    <n v="6565.3"/>
    <n v="444"/>
  </r>
  <r>
    <d v="2024-06-01T00:00:00"/>
    <x v="5"/>
    <s v="0BR"/>
    <x v="2"/>
    <x v="4"/>
    <x v="7"/>
    <x v="7"/>
    <s v="HK4416"/>
    <x v="1"/>
    <x v="1"/>
    <n v="77"/>
    <n v="5706.4"/>
    <n v="373"/>
  </r>
  <r>
    <d v="2024-06-01T00:00:00"/>
    <x v="5"/>
    <s v="0BR"/>
    <x v="2"/>
    <x v="4"/>
    <x v="7"/>
    <x v="7"/>
    <s v="HK4542"/>
    <x v="1"/>
    <x v="1"/>
    <n v="70"/>
    <n v="5119.2"/>
    <n v="38"/>
  </r>
  <r>
    <d v="2024-06-01T00:00:00"/>
    <x v="5"/>
    <s v="0BR"/>
    <x v="2"/>
    <x v="4"/>
    <x v="7"/>
    <x v="7"/>
    <s v="HK4644"/>
    <x v="1"/>
    <x v="1"/>
    <n v="63"/>
    <n v="4485.7"/>
    <n v="301"/>
  </r>
  <r>
    <d v="2024-06-01T00:00:00"/>
    <x v="5"/>
    <s v="0BR"/>
    <x v="2"/>
    <x v="4"/>
    <x v="7"/>
    <x v="7"/>
    <s v="HK4644"/>
    <x v="1"/>
    <x v="2"/>
    <n v="9"/>
    <n v="800"/>
    <n v="103"/>
  </r>
  <r>
    <d v="2024-06-01T00:00:00"/>
    <x v="5"/>
    <s v="0BR"/>
    <x v="2"/>
    <x v="4"/>
    <x v="7"/>
    <x v="7"/>
    <s v="HK4704"/>
    <x v="1"/>
    <x v="1"/>
    <n v="86"/>
    <n v="6178.1"/>
    <n v="428"/>
  </r>
  <r>
    <d v="2024-06-01T00:00:00"/>
    <x v="5"/>
    <s v="0BR"/>
    <x v="2"/>
    <x v="4"/>
    <x v="7"/>
    <x v="7"/>
    <s v="HK4939"/>
    <x v="1"/>
    <x v="1"/>
    <n v="100"/>
    <n v="7235.1"/>
    <n v="469"/>
  </r>
  <r>
    <d v="2024-06-01T00:00:00"/>
    <x v="5"/>
    <s v="0BR"/>
    <x v="2"/>
    <x v="4"/>
    <x v="7"/>
    <x v="7"/>
    <s v="HK5113"/>
    <x v="1"/>
    <x v="1"/>
    <n v="84"/>
    <n v="6286.1"/>
    <n v="411"/>
  </r>
  <r>
    <d v="2024-06-01T00:00:00"/>
    <x v="5"/>
    <s v="0BR"/>
    <x v="2"/>
    <x v="4"/>
    <x v="7"/>
    <x v="7"/>
    <s v="HK5167"/>
    <x v="1"/>
    <x v="1"/>
    <n v="70"/>
    <n v="5068.6000000000004"/>
    <n v="347"/>
  </r>
  <r>
    <d v="2024-06-01T00:00:00"/>
    <x v="5"/>
    <s v="0BR"/>
    <x v="2"/>
    <x v="4"/>
    <x v="7"/>
    <x v="7"/>
    <s v="HK5300"/>
    <x v="1"/>
    <x v="1"/>
    <n v="85"/>
    <n v="6231.1"/>
    <n v="411"/>
  </r>
  <r>
    <d v="2024-06-01T00:00:00"/>
    <x v="5"/>
    <s v="0BR"/>
    <x v="2"/>
    <x v="4"/>
    <x v="7"/>
    <x v="7"/>
    <s v="HK5428"/>
    <x v="1"/>
    <x v="1"/>
    <n v="76"/>
    <n v="5431.8"/>
    <n v="376"/>
  </r>
  <r>
    <d v="2024-06-01T00:00:00"/>
    <x v="5"/>
    <s v="0BR"/>
    <x v="2"/>
    <x v="3"/>
    <x v="8"/>
    <x v="8"/>
    <s v="HK1476"/>
    <x v="0"/>
    <x v="1"/>
    <n v="17"/>
    <n v="331.3"/>
    <n v="109"/>
  </r>
  <r>
    <d v="2024-06-01T00:00:00"/>
    <x v="5"/>
    <s v="0BR"/>
    <x v="2"/>
    <x v="3"/>
    <x v="8"/>
    <x v="8"/>
    <s v="HK1767"/>
    <x v="0"/>
    <x v="1"/>
    <n v="79"/>
    <n v="2085"/>
    <n v="536"/>
  </r>
  <r>
    <d v="2024-06-01T00:00:00"/>
    <x v="5"/>
    <s v="0BR"/>
    <x v="2"/>
    <x v="3"/>
    <x v="8"/>
    <x v="8"/>
    <s v="HK3631"/>
    <x v="0"/>
    <x v="1"/>
    <n v="73"/>
    <n v="1888"/>
    <n v="476"/>
  </r>
  <r>
    <d v="2024-06-01T00:00:00"/>
    <x v="5"/>
    <s v="0BR"/>
    <x v="2"/>
    <x v="3"/>
    <x v="8"/>
    <x v="8"/>
    <s v="HK660"/>
    <x v="0"/>
    <x v="1"/>
    <n v="26"/>
    <n v="645.9"/>
    <n v="195"/>
  </r>
  <r>
    <d v="2024-06-01T00:00:00"/>
    <x v="5"/>
    <s v="0BR"/>
    <x v="2"/>
    <x v="3"/>
    <x v="8"/>
    <x v="85"/>
    <s v="HK1476"/>
    <x v="0"/>
    <x v="1"/>
    <n v="75"/>
    <n v="1824.4"/>
    <n v="317"/>
  </r>
  <r>
    <d v="2024-06-01T00:00:00"/>
    <x v="5"/>
    <s v="0BR"/>
    <x v="2"/>
    <x v="3"/>
    <x v="8"/>
    <x v="85"/>
    <s v="HK1767"/>
    <x v="0"/>
    <x v="1"/>
    <n v="12"/>
    <n v="302.8"/>
    <n v="58"/>
  </r>
  <r>
    <d v="2024-06-01T00:00:00"/>
    <x v="5"/>
    <s v="0BR"/>
    <x v="2"/>
    <x v="3"/>
    <x v="8"/>
    <x v="85"/>
    <s v="HK3631"/>
    <x v="0"/>
    <x v="1"/>
    <n v="12"/>
    <n v="337.3"/>
    <n v="46"/>
  </r>
  <r>
    <d v="2024-06-01T00:00:00"/>
    <x v="5"/>
    <s v="0BR"/>
    <x v="2"/>
    <x v="3"/>
    <x v="8"/>
    <x v="85"/>
    <s v="HK660"/>
    <x v="0"/>
    <x v="1"/>
    <n v="82"/>
    <n v="2115.4"/>
    <n v="385"/>
  </r>
  <r>
    <d v="2024-06-01T00:00:00"/>
    <x v="5"/>
    <s v="0BR"/>
    <x v="2"/>
    <x v="4"/>
    <x v="9"/>
    <x v="9"/>
    <s v="HK2892"/>
    <x v="1"/>
    <x v="1"/>
    <n v="11"/>
    <n v="880"/>
    <n v="53"/>
  </r>
  <r>
    <d v="2024-06-01T00:00:00"/>
    <x v="5"/>
    <s v="0BR"/>
    <x v="2"/>
    <x v="4"/>
    <x v="9"/>
    <x v="9"/>
    <s v="HK4416"/>
    <x v="1"/>
    <x v="1"/>
    <n v="25"/>
    <n v="1931.6"/>
    <n v="117"/>
  </r>
  <r>
    <d v="2024-06-01T00:00:00"/>
    <x v="5"/>
    <s v="0BR"/>
    <x v="2"/>
    <x v="4"/>
    <x v="9"/>
    <x v="9"/>
    <s v="HK4542"/>
    <x v="1"/>
    <x v="1"/>
    <n v="31"/>
    <n v="2440"/>
    <n v="156"/>
  </r>
  <r>
    <d v="2024-06-01T00:00:00"/>
    <x v="5"/>
    <s v="0BR"/>
    <x v="2"/>
    <x v="4"/>
    <x v="9"/>
    <x v="9"/>
    <s v="HK4644"/>
    <x v="1"/>
    <x v="1"/>
    <n v="19"/>
    <n v="1460.1"/>
    <n v="96"/>
  </r>
  <r>
    <d v="2024-06-01T00:00:00"/>
    <x v="5"/>
    <s v="0BR"/>
    <x v="2"/>
    <x v="4"/>
    <x v="9"/>
    <x v="9"/>
    <s v="HK4644"/>
    <x v="1"/>
    <x v="2"/>
    <n v="3"/>
    <n v="272"/>
    <n v="35"/>
  </r>
  <r>
    <d v="2024-06-01T00:00:00"/>
    <x v="5"/>
    <s v="0BR"/>
    <x v="2"/>
    <x v="4"/>
    <x v="9"/>
    <x v="9"/>
    <s v="HK4704"/>
    <x v="1"/>
    <x v="1"/>
    <n v="19"/>
    <n v="1471.6"/>
    <n v="87"/>
  </r>
  <r>
    <d v="2024-06-01T00:00:00"/>
    <x v="5"/>
    <s v="0BR"/>
    <x v="2"/>
    <x v="4"/>
    <x v="9"/>
    <x v="9"/>
    <s v="HK4939"/>
    <x v="1"/>
    <x v="1"/>
    <n v="6"/>
    <n v="410"/>
    <n v="24"/>
  </r>
  <r>
    <d v="2024-06-01T00:00:00"/>
    <x v="5"/>
    <s v="0BR"/>
    <x v="2"/>
    <x v="4"/>
    <x v="9"/>
    <x v="9"/>
    <s v="HK5113"/>
    <x v="1"/>
    <x v="1"/>
    <n v="22"/>
    <n v="1580"/>
    <n v="101"/>
  </r>
  <r>
    <d v="2024-06-01T00:00:00"/>
    <x v="5"/>
    <s v="0BR"/>
    <x v="2"/>
    <x v="4"/>
    <x v="9"/>
    <x v="9"/>
    <s v="HK5167"/>
    <x v="1"/>
    <x v="1"/>
    <n v="32"/>
    <n v="2441.6"/>
    <n v="144"/>
  </r>
  <r>
    <d v="2024-06-01T00:00:00"/>
    <x v="5"/>
    <s v="0BR"/>
    <x v="2"/>
    <x v="4"/>
    <x v="9"/>
    <x v="9"/>
    <s v="HK5300"/>
    <x v="1"/>
    <x v="1"/>
    <n v="22"/>
    <n v="1748.3"/>
    <n v="105"/>
  </r>
  <r>
    <d v="2024-06-01T00:00:00"/>
    <x v="5"/>
    <s v="0BR"/>
    <x v="2"/>
    <x v="4"/>
    <x v="9"/>
    <x v="9"/>
    <s v="HK5428"/>
    <x v="1"/>
    <x v="1"/>
    <n v="27"/>
    <n v="2038.4"/>
    <n v="122"/>
  </r>
  <r>
    <d v="2024-06-01T00:00:00"/>
    <x v="5"/>
    <s v="0BS"/>
    <x v="3"/>
    <x v="1"/>
    <x v="10"/>
    <x v="10"/>
    <s v="HK1198"/>
    <x v="0"/>
    <x v="3"/>
    <n v="69"/>
    <n v="1142"/>
    <n v="1530"/>
  </r>
  <r>
    <d v="2024-06-01T00:00:00"/>
    <x v="5"/>
    <s v="0BT"/>
    <x v="4"/>
    <x v="4"/>
    <x v="11"/>
    <x v="64"/>
    <s v="HK5224"/>
    <x v="1"/>
    <x v="1"/>
    <n v="103"/>
    <n v="5766"/>
    <n v="4742"/>
  </r>
  <r>
    <d v="2024-06-01T00:00:00"/>
    <x v="5"/>
    <s v="0BT"/>
    <x v="4"/>
    <x v="4"/>
    <x v="11"/>
    <x v="64"/>
    <s v="HK5249"/>
    <x v="1"/>
    <x v="1"/>
    <n v="94"/>
    <n v="5173"/>
    <n v="3542"/>
  </r>
  <r>
    <d v="2024-06-01T00:00:00"/>
    <x v="5"/>
    <s v="0BT"/>
    <x v="4"/>
    <x v="4"/>
    <x v="11"/>
    <x v="64"/>
    <s v="HK5269"/>
    <x v="1"/>
    <x v="1"/>
    <n v="105"/>
    <n v="5928"/>
    <n v="50"/>
  </r>
  <r>
    <d v="2024-06-01T00:00:00"/>
    <x v="5"/>
    <s v="0BT"/>
    <x v="4"/>
    <x v="4"/>
    <x v="11"/>
    <x v="64"/>
    <s v="HK5270"/>
    <x v="1"/>
    <x v="1"/>
    <n v="117"/>
    <n v="6328"/>
    <n v="4936"/>
  </r>
  <r>
    <d v="2024-06-01T00:00:00"/>
    <x v="5"/>
    <s v="0BT"/>
    <x v="4"/>
    <x v="4"/>
    <x v="11"/>
    <x v="64"/>
    <s v="HK5311"/>
    <x v="1"/>
    <x v="1"/>
    <n v="6"/>
    <n v="412"/>
    <n v="230"/>
  </r>
  <r>
    <d v="2024-06-01T00:00:00"/>
    <x v="5"/>
    <s v="0BT"/>
    <x v="4"/>
    <x v="4"/>
    <x v="11"/>
    <x v="64"/>
    <s v="HK5332"/>
    <x v="1"/>
    <x v="1"/>
    <n v="117"/>
    <n v="6718"/>
    <n v="5042"/>
  </r>
  <r>
    <d v="2024-06-01T00:00:00"/>
    <x v="5"/>
    <s v="0CC"/>
    <x v="5"/>
    <x v="5"/>
    <x v="12"/>
    <x v="12"/>
    <s v="HK1723"/>
    <x v="0"/>
    <x v="0"/>
    <n v="61"/>
    <n v="848"/>
    <n v="12"/>
  </r>
  <r>
    <d v="2024-06-01T00:00:00"/>
    <x v="5"/>
    <s v="0CC"/>
    <x v="5"/>
    <x v="5"/>
    <x v="12"/>
    <x v="12"/>
    <s v="HK1723"/>
    <x v="0"/>
    <x v="5"/>
    <n v="1"/>
    <n v="10"/>
    <n v="12"/>
  </r>
  <r>
    <d v="2024-06-01T00:00:00"/>
    <x v="5"/>
    <s v="0CC"/>
    <x v="5"/>
    <x v="5"/>
    <x v="12"/>
    <x v="12"/>
    <s v="HK1723"/>
    <x v="0"/>
    <x v="2"/>
    <n v="49"/>
    <n v="520"/>
    <n v="12"/>
  </r>
  <r>
    <d v="2024-06-01T00:00:00"/>
    <x v="5"/>
    <s v="0CC"/>
    <x v="5"/>
    <x v="5"/>
    <x v="12"/>
    <x v="12"/>
    <s v="HK1723"/>
    <x v="0"/>
    <x v="4"/>
    <n v="19"/>
    <n v="211"/>
    <n v="12"/>
  </r>
  <r>
    <d v="2024-06-01T00:00:00"/>
    <x v="5"/>
    <s v="0CK"/>
    <x v="6"/>
    <x v="5"/>
    <x v="13"/>
    <x v="13"/>
    <s v="HK1364"/>
    <x v="0"/>
    <x v="0"/>
    <n v="15"/>
    <n v="2115"/>
    <n v="7030"/>
  </r>
  <r>
    <d v="2024-06-01T00:00:00"/>
    <x v="5"/>
    <s v="0CK"/>
    <x v="6"/>
    <x v="5"/>
    <x v="13"/>
    <x v="13"/>
    <s v="HK1766"/>
    <x v="0"/>
    <x v="0"/>
    <n v="18"/>
    <n v="825"/>
    <n v="2730"/>
  </r>
  <r>
    <d v="2024-06-01T00:00:00"/>
    <x v="5"/>
    <s v="0CK"/>
    <x v="6"/>
    <x v="5"/>
    <x v="13"/>
    <x v="13"/>
    <s v="HK1817"/>
    <x v="0"/>
    <x v="0"/>
    <n v="14"/>
    <n v="1935"/>
    <n v="6430"/>
  </r>
  <r>
    <d v="2024-06-01T00:00:00"/>
    <x v="5"/>
    <s v="0CK"/>
    <x v="6"/>
    <x v="5"/>
    <x v="13"/>
    <x v="13"/>
    <s v="HK2021"/>
    <x v="0"/>
    <x v="0"/>
    <n v="17"/>
    <n v="2115"/>
    <n v="7030"/>
  </r>
  <r>
    <d v="2024-06-01T00:00:00"/>
    <x v="5"/>
    <s v="0CK"/>
    <x v="6"/>
    <x v="5"/>
    <x v="13"/>
    <x v="13"/>
    <s v="HK2037"/>
    <x v="0"/>
    <x v="0"/>
    <n v="15"/>
    <n v="1920"/>
    <n v="64"/>
  </r>
  <r>
    <d v="2024-06-01T00:00:00"/>
    <x v="5"/>
    <s v="0CR"/>
    <x v="25"/>
    <x v="3"/>
    <x v="8"/>
    <x v="65"/>
    <s v="HK4014"/>
    <x v="7"/>
    <x v="1"/>
    <n v="54"/>
    <n v="3279"/>
    <n v="49"/>
  </r>
  <r>
    <d v="2024-06-01T00:00:00"/>
    <x v="5"/>
    <s v="0CR"/>
    <x v="25"/>
    <x v="3"/>
    <x v="8"/>
    <x v="65"/>
    <s v="HK4436"/>
    <x v="7"/>
    <x v="1"/>
    <n v="30"/>
    <n v="1996"/>
    <n v="2524"/>
  </r>
  <r>
    <d v="2024-06-01T00:00:00"/>
    <x v="5"/>
    <s v="0CR"/>
    <x v="25"/>
    <x v="3"/>
    <x v="8"/>
    <x v="65"/>
    <s v="HK5085"/>
    <x v="7"/>
    <x v="1"/>
    <n v="50"/>
    <n v="2633"/>
    <n v="4410"/>
  </r>
  <r>
    <d v="2024-06-01T00:00:00"/>
    <x v="5"/>
    <s v="0CR"/>
    <x v="25"/>
    <x v="3"/>
    <x v="8"/>
    <x v="65"/>
    <s v="HK5177"/>
    <x v="7"/>
    <x v="1"/>
    <n v="44"/>
    <n v="3229"/>
    <n v="3824"/>
  </r>
  <r>
    <d v="2024-06-01T00:00:00"/>
    <x v="5"/>
    <s v="0CT"/>
    <x v="8"/>
    <x v="7"/>
    <x v="15"/>
    <x v="15"/>
    <s v="HK1099"/>
    <x v="2"/>
    <x v="7"/>
    <n v="46"/>
    <n v="180"/>
    <n v="2717"/>
  </r>
  <r>
    <d v="2024-06-01T00:00:00"/>
    <x v="5"/>
    <s v="0CT"/>
    <x v="8"/>
    <x v="7"/>
    <x v="15"/>
    <x v="15"/>
    <s v="HK1099"/>
    <x v="2"/>
    <x v="5"/>
    <n v="10"/>
    <n v="228"/>
    <n v="5"/>
  </r>
  <r>
    <d v="2024-06-01T00:00:00"/>
    <x v="5"/>
    <s v="0CT"/>
    <x v="8"/>
    <x v="7"/>
    <x v="15"/>
    <x v="15"/>
    <s v="HK1099"/>
    <x v="2"/>
    <x v="6"/>
    <n v="12"/>
    <n v="997.86"/>
    <n v="6"/>
  </r>
  <r>
    <d v="2024-06-01T00:00:00"/>
    <x v="5"/>
    <s v="0DD"/>
    <x v="10"/>
    <x v="6"/>
    <x v="17"/>
    <x v="17"/>
    <s v="HK1785"/>
    <x v="2"/>
    <x v="9"/>
    <n v="8"/>
    <n v="50"/>
    <n v="200"/>
  </r>
  <r>
    <d v="2024-06-01T00:00:00"/>
    <x v="5"/>
    <s v="0DD"/>
    <x v="10"/>
    <x v="6"/>
    <x v="17"/>
    <x v="17"/>
    <s v="HK1785"/>
    <x v="2"/>
    <x v="0"/>
    <n v="16"/>
    <n v="100"/>
    <n v="400"/>
  </r>
  <r>
    <d v="2024-06-01T00:00:00"/>
    <x v="5"/>
    <s v="0DD"/>
    <x v="10"/>
    <x v="6"/>
    <x v="17"/>
    <x v="17"/>
    <s v="HK732"/>
    <x v="2"/>
    <x v="9"/>
    <n v="12"/>
    <n v="75"/>
    <n v="300"/>
  </r>
  <r>
    <d v="2024-06-01T00:00:00"/>
    <x v="5"/>
    <s v="0DD"/>
    <x v="10"/>
    <x v="6"/>
    <x v="17"/>
    <x v="17"/>
    <s v="HK732"/>
    <x v="2"/>
    <x v="0"/>
    <n v="12"/>
    <n v="75"/>
    <n v="300"/>
  </r>
  <r>
    <d v="2024-06-01T00:00:00"/>
    <x v="5"/>
    <s v="0DD"/>
    <x v="10"/>
    <x v="6"/>
    <x v="17"/>
    <x v="18"/>
    <s v="HK1785"/>
    <x v="2"/>
    <x v="0"/>
    <n v="2"/>
    <n v="13"/>
    <n v="30"/>
  </r>
  <r>
    <d v="2024-06-01T00:00:00"/>
    <x v="5"/>
    <s v="0DD"/>
    <x v="10"/>
    <x v="6"/>
    <x v="17"/>
    <x v="18"/>
    <s v="HK732"/>
    <x v="2"/>
    <x v="0"/>
    <n v="6"/>
    <n v="38"/>
    <n v="130"/>
  </r>
  <r>
    <d v="2024-06-01T00:00:00"/>
    <x v="5"/>
    <s v="0DD"/>
    <x v="10"/>
    <x v="6"/>
    <x v="18"/>
    <x v="19"/>
    <s v="HK732"/>
    <x v="2"/>
    <x v="0"/>
    <n v="4"/>
    <n v="25"/>
    <n v="100"/>
  </r>
  <r>
    <d v="2024-06-01T00:00:00"/>
    <x v="5"/>
    <s v="0DD"/>
    <x v="10"/>
    <x v="8"/>
    <x v="19"/>
    <x v="20"/>
    <s v="HK1290"/>
    <x v="2"/>
    <x v="0"/>
    <n v="14"/>
    <n v="88"/>
    <n v="330"/>
  </r>
  <r>
    <d v="2024-06-01T00:00:00"/>
    <x v="5"/>
    <s v="0DD"/>
    <x v="10"/>
    <x v="8"/>
    <x v="19"/>
    <x v="21"/>
    <s v="HK1290"/>
    <x v="2"/>
    <x v="0"/>
    <n v="24"/>
    <n v="150"/>
    <n v="600"/>
  </r>
  <r>
    <d v="2024-06-01T00:00:00"/>
    <x v="5"/>
    <s v="0DD"/>
    <x v="10"/>
    <x v="6"/>
    <x v="20"/>
    <x v="22"/>
    <s v="HK1785"/>
    <x v="2"/>
    <x v="0"/>
    <n v="16"/>
    <n v="100"/>
    <n v="400"/>
  </r>
  <r>
    <d v="2024-06-01T00:00:00"/>
    <x v="5"/>
    <s v="0DD"/>
    <x v="10"/>
    <x v="6"/>
    <x v="20"/>
    <x v="22"/>
    <s v="HK732"/>
    <x v="2"/>
    <x v="0"/>
    <n v="12"/>
    <n v="75"/>
    <n v="300"/>
  </r>
  <r>
    <d v="2024-06-01T00:00:00"/>
    <x v="5"/>
    <s v="0DD"/>
    <x v="10"/>
    <x v="6"/>
    <x v="20"/>
    <x v="17"/>
    <s v="HK1060"/>
    <x v="2"/>
    <x v="9"/>
    <n v="12"/>
    <n v="75"/>
    <n v="300"/>
  </r>
  <r>
    <d v="2024-06-01T00:00:00"/>
    <x v="5"/>
    <s v="0DD"/>
    <x v="10"/>
    <x v="6"/>
    <x v="20"/>
    <x v="17"/>
    <s v="HK1060"/>
    <x v="2"/>
    <x v="0"/>
    <n v="56"/>
    <n v="350"/>
    <n v="1400"/>
  </r>
  <r>
    <d v="2024-06-01T00:00:00"/>
    <x v="5"/>
    <s v="0DD"/>
    <x v="10"/>
    <x v="6"/>
    <x v="20"/>
    <x v="17"/>
    <s v="HK1060"/>
    <x v="2"/>
    <x v="5"/>
    <n v="12"/>
    <n v="75"/>
    <n v="300"/>
  </r>
  <r>
    <d v="2024-06-01T00:00:00"/>
    <x v="5"/>
    <s v="0DD"/>
    <x v="10"/>
    <x v="6"/>
    <x v="20"/>
    <x v="17"/>
    <s v="HK1781"/>
    <x v="2"/>
    <x v="9"/>
    <n v="24"/>
    <n v="150"/>
    <n v="600"/>
  </r>
  <r>
    <d v="2024-06-01T00:00:00"/>
    <x v="5"/>
    <s v="0DD"/>
    <x v="10"/>
    <x v="6"/>
    <x v="20"/>
    <x v="17"/>
    <s v="HK1781"/>
    <x v="2"/>
    <x v="0"/>
    <n v="36"/>
    <n v="225"/>
    <n v="900"/>
  </r>
  <r>
    <d v="2024-06-01T00:00:00"/>
    <x v="5"/>
    <s v="0DD"/>
    <x v="10"/>
    <x v="6"/>
    <x v="20"/>
    <x v="17"/>
    <s v="HK1781"/>
    <x v="2"/>
    <x v="13"/>
    <n v="8"/>
    <n v="50"/>
    <n v="200"/>
  </r>
  <r>
    <d v="2024-06-01T00:00:00"/>
    <x v="5"/>
    <s v="0DD"/>
    <x v="10"/>
    <x v="6"/>
    <x v="20"/>
    <x v="17"/>
    <s v="HK1781"/>
    <x v="2"/>
    <x v="5"/>
    <n v="8"/>
    <n v="50"/>
    <n v="200"/>
  </r>
  <r>
    <d v="2024-06-01T00:00:00"/>
    <x v="5"/>
    <s v="0DD"/>
    <x v="10"/>
    <x v="6"/>
    <x v="20"/>
    <x v="17"/>
    <s v="HK419"/>
    <x v="2"/>
    <x v="9"/>
    <n v="22"/>
    <n v="138"/>
    <n v="530"/>
  </r>
  <r>
    <d v="2024-06-01T00:00:00"/>
    <x v="5"/>
    <s v="0DD"/>
    <x v="10"/>
    <x v="6"/>
    <x v="20"/>
    <x v="17"/>
    <s v="HK419"/>
    <x v="2"/>
    <x v="0"/>
    <n v="62"/>
    <n v="388"/>
    <n v="1530"/>
  </r>
  <r>
    <d v="2024-06-01T00:00:00"/>
    <x v="5"/>
    <s v="0DD"/>
    <x v="10"/>
    <x v="6"/>
    <x v="20"/>
    <x v="17"/>
    <s v="HK419"/>
    <x v="2"/>
    <x v="5"/>
    <n v="18"/>
    <n v="113"/>
    <n v="430"/>
  </r>
  <r>
    <d v="2024-06-01T00:00:00"/>
    <x v="5"/>
    <s v="0DD"/>
    <x v="10"/>
    <x v="6"/>
    <x v="20"/>
    <x v="23"/>
    <s v="HK1060"/>
    <x v="2"/>
    <x v="0"/>
    <n v="14"/>
    <n v="88"/>
    <n v="330"/>
  </r>
  <r>
    <d v="2024-06-01T00:00:00"/>
    <x v="5"/>
    <s v="0DD"/>
    <x v="10"/>
    <x v="6"/>
    <x v="20"/>
    <x v="23"/>
    <s v="HK1781"/>
    <x v="2"/>
    <x v="0"/>
    <n v="6"/>
    <n v="38"/>
    <n v="130"/>
  </r>
  <r>
    <d v="2024-06-01T00:00:00"/>
    <x v="5"/>
    <s v="0DD"/>
    <x v="10"/>
    <x v="6"/>
    <x v="20"/>
    <x v="23"/>
    <s v="HK419"/>
    <x v="2"/>
    <x v="9"/>
    <n v="32"/>
    <n v="200"/>
    <n v="800"/>
  </r>
  <r>
    <d v="2024-06-01T00:00:00"/>
    <x v="5"/>
    <s v="0DD"/>
    <x v="10"/>
    <x v="6"/>
    <x v="20"/>
    <x v="23"/>
    <s v="HK419"/>
    <x v="2"/>
    <x v="0"/>
    <n v="12"/>
    <n v="75"/>
    <n v="300"/>
  </r>
  <r>
    <d v="2024-06-01T00:00:00"/>
    <x v="5"/>
    <s v="0DD"/>
    <x v="10"/>
    <x v="6"/>
    <x v="20"/>
    <x v="23"/>
    <s v="HK419"/>
    <x v="2"/>
    <x v="5"/>
    <n v="4"/>
    <n v="25"/>
    <n v="100"/>
  </r>
  <r>
    <d v="2024-06-01T00:00:00"/>
    <x v="5"/>
    <s v="0DD"/>
    <x v="10"/>
    <x v="6"/>
    <x v="21"/>
    <x v="25"/>
    <s v="HK1060"/>
    <x v="2"/>
    <x v="9"/>
    <n v="16"/>
    <n v="100"/>
    <n v="400"/>
  </r>
  <r>
    <d v="2024-06-01T00:00:00"/>
    <x v="5"/>
    <s v="0DD"/>
    <x v="10"/>
    <x v="6"/>
    <x v="21"/>
    <x v="25"/>
    <s v="HK1060"/>
    <x v="2"/>
    <x v="0"/>
    <n v="84"/>
    <n v="525"/>
    <n v="2100"/>
  </r>
  <r>
    <d v="2024-06-01T00:00:00"/>
    <x v="5"/>
    <s v="0DD"/>
    <x v="10"/>
    <x v="6"/>
    <x v="21"/>
    <x v="25"/>
    <s v="HK1060"/>
    <x v="2"/>
    <x v="5"/>
    <n v="10"/>
    <n v="63"/>
    <n v="230"/>
  </r>
  <r>
    <d v="2024-06-01T00:00:00"/>
    <x v="5"/>
    <s v="0DD"/>
    <x v="10"/>
    <x v="6"/>
    <x v="21"/>
    <x v="25"/>
    <s v="HK1781"/>
    <x v="2"/>
    <x v="0"/>
    <n v="80"/>
    <n v="500"/>
    <n v="2000"/>
  </r>
  <r>
    <d v="2024-06-01T00:00:00"/>
    <x v="5"/>
    <s v="0DD"/>
    <x v="10"/>
    <x v="6"/>
    <x v="21"/>
    <x v="25"/>
    <s v="HK1781"/>
    <x v="2"/>
    <x v="5"/>
    <n v="8"/>
    <n v="50"/>
    <n v="200"/>
  </r>
  <r>
    <d v="2024-06-01T00:00:00"/>
    <x v="5"/>
    <s v="0DD"/>
    <x v="10"/>
    <x v="6"/>
    <x v="21"/>
    <x v="25"/>
    <s v="HK419"/>
    <x v="2"/>
    <x v="9"/>
    <n v="8"/>
    <n v="50"/>
    <n v="200"/>
  </r>
  <r>
    <d v="2024-06-01T00:00:00"/>
    <x v="5"/>
    <s v="0DD"/>
    <x v="10"/>
    <x v="6"/>
    <x v="21"/>
    <x v="25"/>
    <s v="HK419"/>
    <x v="2"/>
    <x v="0"/>
    <n v="32"/>
    <n v="200"/>
    <n v="800"/>
  </r>
  <r>
    <d v="2024-06-01T00:00:00"/>
    <x v="5"/>
    <s v="0DD"/>
    <x v="10"/>
    <x v="6"/>
    <x v="22"/>
    <x v="26"/>
    <s v="HK1785"/>
    <x v="2"/>
    <x v="0"/>
    <n v="12"/>
    <n v="75"/>
    <n v="300"/>
  </r>
  <r>
    <d v="2024-06-01T00:00:00"/>
    <x v="5"/>
    <s v="0DD"/>
    <x v="10"/>
    <x v="6"/>
    <x v="22"/>
    <x v="26"/>
    <s v="HK732"/>
    <x v="2"/>
    <x v="0"/>
    <n v="4"/>
    <n v="25"/>
    <n v="100"/>
  </r>
  <r>
    <d v="2024-06-01T00:00:00"/>
    <x v="5"/>
    <s v="0DD"/>
    <x v="10"/>
    <x v="6"/>
    <x v="22"/>
    <x v="27"/>
    <s v="HK1785"/>
    <x v="2"/>
    <x v="0"/>
    <n v="16"/>
    <n v="100"/>
    <n v="400"/>
  </r>
  <r>
    <d v="2024-06-01T00:00:00"/>
    <x v="5"/>
    <s v="0DD"/>
    <x v="10"/>
    <x v="6"/>
    <x v="22"/>
    <x v="27"/>
    <s v="HK732"/>
    <x v="2"/>
    <x v="0"/>
    <n v="8"/>
    <n v="50"/>
    <n v="200"/>
  </r>
  <r>
    <d v="2024-06-01T00:00:00"/>
    <x v="5"/>
    <s v="0DD"/>
    <x v="10"/>
    <x v="6"/>
    <x v="22"/>
    <x v="27"/>
    <s v="HK732"/>
    <x v="2"/>
    <x v="5"/>
    <n v="2"/>
    <n v="13"/>
    <n v="30"/>
  </r>
  <r>
    <d v="2024-06-01T00:00:00"/>
    <x v="5"/>
    <s v="0DD"/>
    <x v="10"/>
    <x v="6"/>
    <x v="22"/>
    <x v="28"/>
    <s v="HK1785"/>
    <x v="2"/>
    <x v="0"/>
    <n v="10"/>
    <n v="63"/>
    <n v="230"/>
  </r>
  <r>
    <d v="2024-06-01T00:00:00"/>
    <x v="5"/>
    <s v="0DD"/>
    <x v="10"/>
    <x v="6"/>
    <x v="22"/>
    <x v="28"/>
    <s v="HK732"/>
    <x v="2"/>
    <x v="0"/>
    <n v="4"/>
    <n v="25"/>
    <n v="100"/>
  </r>
  <r>
    <d v="2024-06-01T00:00:00"/>
    <x v="5"/>
    <s v="0DD"/>
    <x v="10"/>
    <x v="6"/>
    <x v="22"/>
    <x v="29"/>
    <s v="HK1785"/>
    <x v="2"/>
    <x v="0"/>
    <n v="4"/>
    <n v="25"/>
    <n v="100"/>
  </r>
  <r>
    <d v="2024-06-01T00:00:00"/>
    <x v="5"/>
    <s v="0DD"/>
    <x v="10"/>
    <x v="6"/>
    <x v="22"/>
    <x v="30"/>
    <s v="HK1785"/>
    <x v="2"/>
    <x v="0"/>
    <n v="14"/>
    <n v="88"/>
    <n v="330"/>
  </r>
  <r>
    <d v="2024-06-01T00:00:00"/>
    <x v="5"/>
    <s v="0DD"/>
    <x v="10"/>
    <x v="6"/>
    <x v="22"/>
    <x v="30"/>
    <s v="HK732"/>
    <x v="2"/>
    <x v="0"/>
    <n v="10"/>
    <n v="63"/>
    <n v="230"/>
  </r>
  <r>
    <d v="2024-06-01T00:00:00"/>
    <x v="5"/>
    <s v="0DD"/>
    <x v="10"/>
    <x v="6"/>
    <x v="22"/>
    <x v="31"/>
    <s v="HK1785"/>
    <x v="2"/>
    <x v="0"/>
    <n v="64"/>
    <n v="400"/>
    <n v="1600"/>
  </r>
  <r>
    <d v="2024-06-01T00:00:00"/>
    <x v="5"/>
    <s v="0DD"/>
    <x v="10"/>
    <x v="6"/>
    <x v="22"/>
    <x v="31"/>
    <s v="HK1785"/>
    <x v="2"/>
    <x v="14"/>
    <n v="4"/>
    <n v="25"/>
    <n v="100"/>
  </r>
  <r>
    <d v="2024-06-01T00:00:00"/>
    <x v="5"/>
    <s v="0DD"/>
    <x v="10"/>
    <x v="6"/>
    <x v="22"/>
    <x v="31"/>
    <s v="HK732"/>
    <x v="2"/>
    <x v="0"/>
    <n v="8"/>
    <n v="50"/>
    <n v="200"/>
  </r>
  <r>
    <d v="2024-06-01T00:00:00"/>
    <x v="5"/>
    <s v="0DD"/>
    <x v="10"/>
    <x v="8"/>
    <x v="23"/>
    <x v="32"/>
    <s v="HK1290"/>
    <x v="2"/>
    <x v="0"/>
    <n v="6"/>
    <n v="38"/>
    <n v="130"/>
  </r>
  <r>
    <d v="2024-06-01T00:00:00"/>
    <x v="5"/>
    <s v="0DD"/>
    <x v="10"/>
    <x v="8"/>
    <x v="23"/>
    <x v="33"/>
    <s v="HK1290"/>
    <x v="2"/>
    <x v="0"/>
    <n v="8"/>
    <n v="50"/>
    <n v="200"/>
  </r>
  <r>
    <d v="2024-06-01T00:00:00"/>
    <x v="5"/>
    <s v="0DD"/>
    <x v="10"/>
    <x v="6"/>
    <x v="24"/>
    <x v="102"/>
    <s v="HK732"/>
    <x v="2"/>
    <x v="0"/>
    <n v="4"/>
    <n v="25"/>
    <n v="100"/>
  </r>
  <r>
    <d v="2024-06-01T00:00:00"/>
    <x v="5"/>
    <s v="0DD"/>
    <x v="10"/>
    <x v="6"/>
    <x v="24"/>
    <x v="34"/>
    <s v="HK1785"/>
    <x v="2"/>
    <x v="0"/>
    <n v="4"/>
    <n v="25"/>
    <n v="100"/>
  </r>
  <r>
    <d v="2024-06-01T00:00:00"/>
    <x v="5"/>
    <s v="0DD"/>
    <x v="10"/>
    <x v="6"/>
    <x v="24"/>
    <x v="34"/>
    <s v="HK732"/>
    <x v="2"/>
    <x v="0"/>
    <n v="2"/>
    <n v="13"/>
    <n v="30"/>
  </r>
  <r>
    <d v="2024-06-01T00:00:00"/>
    <x v="5"/>
    <s v="0DD"/>
    <x v="10"/>
    <x v="6"/>
    <x v="24"/>
    <x v="35"/>
    <s v="HK1785"/>
    <x v="2"/>
    <x v="0"/>
    <n v="10"/>
    <n v="63"/>
    <n v="230"/>
  </r>
  <r>
    <d v="2024-06-01T00:00:00"/>
    <x v="5"/>
    <s v="0DD"/>
    <x v="10"/>
    <x v="6"/>
    <x v="24"/>
    <x v="35"/>
    <s v="HK732"/>
    <x v="2"/>
    <x v="0"/>
    <n v="12"/>
    <n v="75"/>
    <n v="300"/>
  </r>
  <r>
    <d v="2024-06-01T00:00:00"/>
    <x v="5"/>
    <s v="0DD"/>
    <x v="10"/>
    <x v="8"/>
    <x v="25"/>
    <x v="37"/>
    <s v="HK1290"/>
    <x v="2"/>
    <x v="0"/>
    <n v="6"/>
    <n v="38"/>
    <n v="130"/>
  </r>
  <r>
    <d v="2024-06-01T00:00:00"/>
    <x v="5"/>
    <s v="0DD"/>
    <x v="10"/>
    <x v="6"/>
    <x v="27"/>
    <x v="39"/>
    <s v="HK732"/>
    <x v="2"/>
    <x v="0"/>
    <n v="12"/>
    <n v="75"/>
    <n v="300"/>
  </r>
  <r>
    <d v="2024-06-01T00:00:00"/>
    <x v="5"/>
    <s v="0DD"/>
    <x v="10"/>
    <x v="6"/>
    <x v="27"/>
    <x v="39"/>
    <s v="HK732"/>
    <x v="2"/>
    <x v="5"/>
    <n v="4"/>
    <n v="25"/>
    <n v="100"/>
  </r>
  <r>
    <d v="2024-06-01T00:00:00"/>
    <x v="5"/>
    <s v="0DG"/>
    <x v="30"/>
    <x v="0"/>
    <x v="2"/>
    <x v="86"/>
    <s v="HK1471"/>
    <x v="0"/>
    <x v="0"/>
    <n v="7"/>
    <n v="1350"/>
    <n v="2230"/>
  </r>
  <r>
    <d v="2024-06-01T00:00:00"/>
    <x v="5"/>
    <s v="0DG"/>
    <x v="30"/>
    <x v="0"/>
    <x v="2"/>
    <x v="86"/>
    <s v="HK1727"/>
    <x v="0"/>
    <x v="0"/>
    <n v="7"/>
    <n v="1300"/>
    <n v="2140"/>
  </r>
  <r>
    <d v="2024-06-01T00:00:00"/>
    <x v="5"/>
    <s v="0DH"/>
    <x v="26"/>
    <x v="0"/>
    <x v="34"/>
    <x v="67"/>
    <s v="HK2014"/>
    <x v="0"/>
    <x v="0"/>
    <n v="206"/>
    <n v="3988"/>
    <n v="5141"/>
  </r>
  <r>
    <d v="2024-06-01T00:00:00"/>
    <x v="5"/>
    <s v="0DH"/>
    <x v="26"/>
    <x v="0"/>
    <x v="34"/>
    <x v="67"/>
    <s v="HK2096"/>
    <x v="0"/>
    <x v="0"/>
    <n v="88"/>
    <n v="3895"/>
    <n v="2212"/>
  </r>
  <r>
    <d v="2024-06-01T00:00:00"/>
    <x v="5"/>
    <s v="0DL"/>
    <x v="11"/>
    <x v="0"/>
    <x v="28"/>
    <x v="40"/>
    <s v="HK1425"/>
    <x v="0"/>
    <x v="0"/>
    <n v="17"/>
    <n v="4380"/>
    <n v="73"/>
  </r>
  <r>
    <d v="2024-06-01T00:00:00"/>
    <x v="5"/>
    <s v="0DL"/>
    <x v="11"/>
    <x v="0"/>
    <x v="28"/>
    <x v="40"/>
    <s v="HK1970"/>
    <x v="0"/>
    <x v="0"/>
    <n v="13"/>
    <n v="2400"/>
    <n v="40"/>
  </r>
  <r>
    <d v="2024-06-01T00:00:00"/>
    <x v="5"/>
    <s v="0DL"/>
    <x v="11"/>
    <x v="0"/>
    <x v="28"/>
    <x v="40"/>
    <s v="HK3419"/>
    <x v="3"/>
    <x v="0"/>
    <n v="16"/>
    <n v="2760"/>
    <n v="46"/>
  </r>
  <r>
    <d v="2024-06-01T00:00:00"/>
    <x v="5"/>
    <s v="0DL"/>
    <x v="11"/>
    <x v="0"/>
    <x v="28"/>
    <x v="40"/>
    <s v="HK5203"/>
    <x v="7"/>
    <x v="0"/>
    <n v="15"/>
    <n v="2790"/>
    <n v="4630"/>
  </r>
  <r>
    <d v="2024-06-01T00:00:00"/>
    <x v="5"/>
    <s v="0DL"/>
    <x v="11"/>
    <x v="0"/>
    <x v="28"/>
    <x v="40"/>
    <s v="HK5403"/>
    <x v="3"/>
    <x v="0"/>
    <n v="10"/>
    <n v="2640"/>
    <n v="44"/>
  </r>
  <r>
    <d v="2024-06-01T00:00:00"/>
    <x v="5"/>
    <s v="0DL"/>
    <x v="11"/>
    <x v="5"/>
    <x v="13"/>
    <x v="40"/>
    <s v="HK1839"/>
    <x v="0"/>
    <x v="0"/>
    <n v="13"/>
    <n v="2130"/>
    <n v="3530"/>
  </r>
  <r>
    <d v="2024-06-01T00:00:00"/>
    <x v="5"/>
    <s v="0DL"/>
    <x v="11"/>
    <x v="5"/>
    <x v="13"/>
    <x v="41"/>
    <s v="HK1535"/>
    <x v="0"/>
    <x v="0"/>
    <n v="14"/>
    <n v="3870"/>
    <n v="6430"/>
  </r>
  <r>
    <d v="2024-06-01T00:00:00"/>
    <x v="5"/>
    <s v="0DL"/>
    <x v="11"/>
    <x v="5"/>
    <x v="13"/>
    <x v="41"/>
    <s v="HK1639"/>
    <x v="0"/>
    <x v="0"/>
    <n v="18"/>
    <n v="4590"/>
    <n v="7630"/>
  </r>
  <r>
    <d v="2024-06-01T00:00:00"/>
    <x v="5"/>
    <s v="0DP"/>
    <x v="12"/>
    <x v="9"/>
    <x v="29"/>
    <x v="42"/>
    <s v="HK2466"/>
    <x v="0"/>
    <x v="0"/>
    <n v="3"/>
    <n v="105"/>
    <n v="145"/>
  </r>
  <r>
    <d v="2024-06-01T00:00:00"/>
    <x v="5"/>
    <s v="0DR"/>
    <x v="13"/>
    <x v="0"/>
    <x v="54"/>
    <x v="87"/>
    <s v="HK1042"/>
    <x v="2"/>
    <x v="0"/>
    <n v="453"/>
    <n v="6900"/>
    <n v="75"/>
  </r>
  <r>
    <d v="2024-06-01T00:00:00"/>
    <x v="5"/>
    <s v="0DR"/>
    <x v="13"/>
    <x v="0"/>
    <x v="54"/>
    <x v="87"/>
    <s v="HK1054"/>
    <x v="2"/>
    <x v="0"/>
    <n v="43"/>
    <n v="602"/>
    <n v="11"/>
  </r>
  <r>
    <d v="2024-06-01T00:00:00"/>
    <x v="5"/>
    <s v="0DR"/>
    <x v="13"/>
    <x v="0"/>
    <x v="54"/>
    <x v="87"/>
    <s v="HK1454"/>
    <x v="0"/>
    <x v="0"/>
    <n v="334"/>
    <n v="4668"/>
    <n v="7430"/>
  </r>
  <r>
    <d v="2024-06-01T00:00:00"/>
    <x v="5"/>
    <s v="0DR"/>
    <x v="13"/>
    <x v="0"/>
    <x v="54"/>
    <x v="87"/>
    <s v="HK1684"/>
    <x v="2"/>
    <x v="0"/>
    <n v="456"/>
    <n v="7100"/>
    <n v="75"/>
  </r>
  <r>
    <d v="2024-06-01T00:00:00"/>
    <x v="5"/>
    <s v="0DR"/>
    <x v="13"/>
    <x v="0"/>
    <x v="54"/>
    <x v="87"/>
    <s v="HK647"/>
    <x v="0"/>
    <x v="0"/>
    <n v="351"/>
    <n v="4913"/>
    <n v="75"/>
  </r>
  <r>
    <d v="2024-06-01T00:00:00"/>
    <x v="5"/>
    <s v="0DR"/>
    <x v="13"/>
    <x v="5"/>
    <x v="30"/>
    <x v="43"/>
    <s v="HK1054"/>
    <x v="2"/>
    <x v="0"/>
    <n v="292"/>
    <n v="4078"/>
    <n v="61"/>
  </r>
  <r>
    <d v="2024-06-01T00:00:00"/>
    <x v="5"/>
    <s v="0DS"/>
    <x v="31"/>
    <x v="5"/>
    <x v="55"/>
    <x v="88"/>
    <s v="HK1627"/>
    <x v="0"/>
    <x v="0"/>
    <n v="50"/>
    <n v="2088"/>
    <n v="21"/>
  </r>
  <r>
    <d v="2024-06-01T00:00:00"/>
    <x v="5"/>
    <s v="0DS"/>
    <x v="31"/>
    <x v="5"/>
    <x v="13"/>
    <x v="89"/>
    <s v="HK1627"/>
    <x v="0"/>
    <x v="0"/>
    <n v="112"/>
    <n v="5079"/>
    <n v="47"/>
  </r>
  <r>
    <d v="2024-06-01T00:00:00"/>
    <x v="5"/>
    <s v="0DT"/>
    <x v="27"/>
    <x v="0"/>
    <x v="0"/>
    <x v="94"/>
    <s v="HK1652"/>
    <x v="0"/>
    <x v="0"/>
    <n v="5"/>
    <n v="160"/>
    <n v="4"/>
  </r>
  <r>
    <d v="2024-06-01T00:00:00"/>
    <x v="5"/>
    <s v="0DT"/>
    <x v="27"/>
    <x v="5"/>
    <x v="16"/>
    <x v="95"/>
    <s v="HK1619"/>
    <x v="0"/>
    <x v="0"/>
    <n v="1"/>
    <n v="40"/>
    <n v="1"/>
  </r>
  <r>
    <d v="2024-06-01T00:00:00"/>
    <x v="5"/>
    <s v="0DT"/>
    <x v="27"/>
    <x v="0"/>
    <x v="2"/>
    <x v="79"/>
    <s v="HK1840"/>
    <x v="0"/>
    <x v="0"/>
    <n v="44"/>
    <n v="1320"/>
    <n v="33"/>
  </r>
  <r>
    <d v="2024-06-01T00:00:00"/>
    <x v="5"/>
    <s v="0DT"/>
    <x v="27"/>
    <x v="5"/>
    <x v="58"/>
    <x v="103"/>
    <s v="HK1652"/>
    <x v="0"/>
    <x v="0"/>
    <n v="7"/>
    <n v="200"/>
    <n v="5"/>
  </r>
  <r>
    <d v="2024-06-01T00:00:00"/>
    <x v="5"/>
    <s v="0DT"/>
    <x v="27"/>
    <x v="5"/>
    <x v="13"/>
    <x v="96"/>
    <s v="HK1652"/>
    <x v="0"/>
    <x v="0"/>
    <n v="7"/>
    <n v="200"/>
    <n v="5"/>
  </r>
  <r>
    <d v="2024-06-01T00:00:00"/>
    <x v="5"/>
    <s v="0DU"/>
    <x v="14"/>
    <x v="16"/>
    <x v="57"/>
    <x v="97"/>
    <s v="HK1971"/>
    <x v="0"/>
    <x v="0"/>
    <n v="140"/>
    <n v="3263"/>
    <n v="49"/>
  </r>
  <r>
    <d v="2024-06-01T00:00:00"/>
    <x v="5"/>
    <s v="0DU"/>
    <x v="14"/>
    <x v="0"/>
    <x v="28"/>
    <x v="91"/>
    <s v="HK1819"/>
    <x v="0"/>
    <x v="0"/>
    <n v="227"/>
    <n v="5491"/>
    <n v="75"/>
  </r>
  <r>
    <d v="2024-06-01T00:00:00"/>
    <x v="5"/>
    <s v="0DU"/>
    <x v="14"/>
    <x v="5"/>
    <x v="58"/>
    <x v="98"/>
    <s v="HK745"/>
    <x v="0"/>
    <x v="0"/>
    <n v="100"/>
    <n v="1385"/>
    <n v="34"/>
  </r>
  <r>
    <d v="2024-06-01T00:00:00"/>
    <x v="5"/>
    <s v="0DU"/>
    <x v="14"/>
    <x v="5"/>
    <x v="30"/>
    <x v="44"/>
    <s v="HK1739"/>
    <x v="0"/>
    <x v="0"/>
    <n v="65"/>
    <n v="764"/>
    <n v="2250"/>
  </r>
  <r>
    <d v="2024-06-01T00:00:00"/>
    <x v="5"/>
    <s v="0DU"/>
    <x v="14"/>
    <x v="5"/>
    <x v="30"/>
    <x v="44"/>
    <s v="HK2319"/>
    <x v="0"/>
    <x v="0"/>
    <n v="165"/>
    <n v="2249"/>
    <n v="5450"/>
  </r>
  <r>
    <d v="2024-06-01T00:00:00"/>
    <x v="5"/>
    <s v="0DU"/>
    <x v="14"/>
    <x v="5"/>
    <x v="30"/>
    <x v="44"/>
    <s v="HK806"/>
    <x v="0"/>
    <x v="0"/>
    <n v="49"/>
    <n v="653"/>
    <n v="17"/>
  </r>
  <r>
    <d v="2024-06-01T00:00:00"/>
    <x v="5"/>
    <s v="0DX"/>
    <x v="15"/>
    <x v="0"/>
    <x v="2"/>
    <x v="46"/>
    <s v="HK1380"/>
    <x v="2"/>
    <x v="0"/>
    <n v="176"/>
    <n v="2640"/>
    <n v="66"/>
  </r>
  <r>
    <d v="2024-06-01T00:00:00"/>
    <x v="5"/>
    <s v="0DX"/>
    <x v="15"/>
    <x v="0"/>
    <x v="2"/>
    <x v="46"/>
    <s v="HK1784"/>
    <x v="2"/>
    <x v="0"/>
    <n v="186"/>
    <n v="2800"/>
    <n v="70"/>
  </r>
  <r>
    <d v="2024-06-01T00:00:00"/>
    <x v="5"/>
    <s v="0DX"/>
    <x v="15"/>
    <x v="0"/>
    <x v="2"/>
    <x v="46"/>
    <s v="HK531"/>
    <x v="2"/>
    <x v="0"/>
    <n v="122"/>
    <n v="1840"/>
    <n v="46"/>
  </r>
  <r>
    <d v="2024-06-01T00:00:00"/>
    <x v="5"/>
    <s v="0DX"/>
    <x v="15"/>
    <x v="10"/>
    <x v="31"/>
    <x v="47"/>
    <s v="HK1136"/>
    <x v="2"/>
    <x v="0"/>
    <n v="64"/>
    <n v="960"/>
    <n v="24"/>
  </r>
  <r>
    <d v="2024-06-01T00:00:00"/>
    <x v="5"/>
    <s v="0DX"/>
    <x v="15"/>
    <x v="10"/>
    <x v="31"/>
    <x v="47"/>
    <s v="HK1159"/>
    <x v="2"/>
    <x v="0"/>
    <n v="32"/>
    <n v="480"/>
    <n v="12"/>
  </r>
  <r>
    <d v="2024-06-01T00:00:00"/>
    <x v="5"/>
    <s v="0DX"/>
    <x v="15"/>
    <x v="10"/>
    <x v="31"/>
    <x v="47"/>
    <s v="HK370"/>
    <x v="2"/>
    <x v="0"/>
    <n v="104"/>
    <n v="1560"/>
    <n v="39"/>
  </r>
  <r>
    <d v="2024-06-01T00:00:00"/>
    <x v="5"/>
    <s v="0DX"/>
    <x v="15"/>
    <x v="10"/>
    <x v="31"/>
    <x v="47"/>
    <s v="HK673"/>
    <x v="2"/>
    <x v="0"/>
    <n v="154"/>
    <n v="2320"/>
    <n v="58"/>
  </r>
  <r>
    <d v="2024-06-01T00:00:00"/>
    <x v="5"/>
    <s v="0DX"/>
    <x v="15"/>
    <x v="10"/>
    <x v="31"/>
    <x v="47"/>
    <s v="HK946"/>
    <x v="2"/>
    <x v="0"/>
    <n v="90"/>
    <n v="1360"/>
    <n v="34"/>
  </r>
  <r>
    <d v="2024-06-01T00:00:00"/>
    <x v="5"/>
    <s v="0DX"/>
    <x v="15"/>
    <x v="0"/>
    <x v="34"/>
    <x v="69"/>
    <s v="HK1160"/>
    <x v="2"/>
    <x v="0"/>
    <n v="170"/>
    <n v="2560"/>
    <n v="64"/>
  </r>
  <r>
    <d v="2024-06-01T00:00:00"/>
    <x v="5"/>
    <s v="0DX"/>
    <x v="15"/>
    <x v="0"/>
    <x v="34"/>
    <x v="69"/>
    <s v="HK616"/>
    <x v="2"/>
    <x v="0"/>
    <n v="112"/>
    <n v="1680"/>
    <n v="42"/>
  </r>
  <r>
    <d v="2024-06-01T00:00:00"/>
    <x v="5"/>
    <s v="0DY"/>
    <x v="16"/>
    <x v="6"/>
    <x v="32"/>
    <x v="48"/>
    <s v="HK1674"/>
    <x v="2"/>
    <x v="0"/>
    <n v="25"/>
    <n v="250"/>
    <n v="10"/>
  </r>
  <r>
    <d v="2024-06-01T00:00:00"/>
    <x v="5"/>
    <s v="0DY"/>
    <x v="16"/>
    <x v="6"/>
    <x v="32"/>
    <x v="48"/>
    <s v="HK389"/>
    <x v="2"/>
    <x v="0"/>
    <n v="50"/>
    <n v="500"/>
    <n v="2010"/>
  </r>
  <r>
    <d v="2024-06-01T00:00:00"/>
    <x v="5"/>
    <s v="0ER"/>
    <x v="17"/>
    <x v="0"/>
    <x v="34"/>
    <x v="50"/>
    <s v="HK1628"/>
    <x v="0"/>
    <x v="0"/>
    <n v="10"/>
    <n v="2610"/>
    <n v="4330"/>
  </r>
  <r>
    <d v="2024-06-01T00:00:00"/>
    <x v="5"/>
    <s v="0ER"/>
    <x v="17"/>
    <x v="0"/>
    <x v="34"/>
    <x v="50"/>
    <s v="HK1733"/>
    <x v="0"/>
    <x v="0"/>
    <n v="11"/>
    <n v="2370"/>
    <n v="3939"/>
  </r>
  <r>
    <d v="2024-06-01T00:00:00"/>
    <x v="5"/>
    <s v="0ER"/>
    <x v="17"/>
    <x v="0"/>
    <x v="34"/>
    <x v="50"/>
    <s v="HK1914"/>
    <x v="0"/>
    <x v="0"/>
    <n v="18"/>
    <n v="3690"/>
    <n v="6130"/>
  </r>
  <r>
    <d v="2024-06-01T00:00:00"/>
    <x v="5"/>
    <s v="0ER"/>
    <x v="17"/>
    <x v="0"/>
    <x v="34"/>
    <x v="50"/>
    <s v="HK1967"/>
    <x v="0"/>
    <x v="0"/>
    <n v="2"/>
    <n v="330"/>
    <n v="530"/>
  </r>
  <r>
    <d v="2024-06-01T00:00:00"/>
    <x v="5"/>
    <s v="0EV"/>
    <x v="19"/>
    <x v="4"/>
    <x v="7"/>
    <x v="52"/>
    <s v="HK5380"/>
    <x v="5"/>
    <x v="1"/>
    <n v="31"/>
    <n v="2318"/>
    <n v="127"/>
  </r>
  <r>
    <d v="2024-06-01T00:00:00"/>
    <x v="5"/>
    <s v="0EV"/>
    <x v="19"/>
    <x v="4"/>
    <x v="7"/>
    <x v="52"/>
    <s v="HK5381"/>
    <x v="5"/>
    <x v="1"/>
    <n v="128"/>
    <n v="8766"/>
    <n v="64"/>
  </r>
  <r>
    <d v="2024-06-01T00:00:00"/>
    <x v="5"/>
    <s v="0EV"/>
    <x v="19"/>
    <x v="4"/>
    <x v="7"/>
    <x v="52"/>
    <s v="HK5386"/>
    <x v="5"/>
    <x v="1"/>
    <n v="141"/>
    <n v="10669"/>
    <n v="682"/>
  </r>
  <r>
    <d v="2024-06-01T00:00:00"/>
    <x v="5"/>
    <s v="0EW"/>
    <x v="28"/>
    <x v="7"/>
    <x v="41"/>
    <x v="71"/>
    <s v="HK5359"/>
    <x v="8"/>
    <x v="7"/>
    <n v="3"/>
    <n v="54"/>
    <n v="183"/>
  </r>
  <r>
    <d v="2024-06-01T00:00:00"/>
    <x v="5"/>
    <s v="0EW"/>
    <x v="28"/>
    <x v="12"/>
    <x v="42"/>
    <x v="70"/>
    <s v="HK5356"/>
    <x v="8"/>
    <x v="7"/>
    <n v="3"/>
    <n v="129"/>
    <n v="195"/>
  </r>
  <r>
    <d v="2024-06-01T00:00:00"/>
    <x v="5"/>
    <s v="0EW"/>
    <x v="28"/>
    <x v="7"/>
    <x v="60"/>
    <x v="71"/>
    <s v="HK5356"/>
    <x v="8"/>
    <x v="5"/>
    <n v="7"/>
    <n v="123"/>
    <n v="635"/>
  </r>
  <r>
    <d v="2024-06-01T00:00:00"/>
    <x v="5"/>
    <s v="0EW"/>
    <x v="28"/>
    <x v="7"/>
    <x v="60"/>
    <x v="71"/>
    <s v="HK5356"/>
    <x v="8"/>
    <x v="6"/>
    <n v="3"/>
    <n v="44"/>
    <n v="253"/>
  </r>
  <r>
    <d v="2024-06-01T00:00:00"/>
    <x v="5"/>
    <s v="0EW"/>
    <x v="28"/>
    <x v="7"/>
    <x v="60"/>
    <x v="71"/>
    <s v="HK5359"/>
    <x v="8"/>
    <x v="5"/>
    <n v="2"/>
    <n v="35"/>
    <n v="2"/>
  </r>
  <r>
    <d v="2024-06-01T00:00:00"/>
    <x v="5"/>
    <s v="0EW"/>
    <x v="28"/>
    <x v="7"/>
    <x v="60"/>
    <x v="71"/>
    <s v="HK5359"/>
    <x v="8"/>
    <x v="6"/>
    <n v="3"/>
    <n v="62"/>
    <n v="315"/>
  </r>
  <r>
    <d v="2024-06-01T00:00:00"/>
    <x v="5"/>
    <s v="0EW"/>
    <x v="28"/>
    <x v="7"/>
    <x v="15"/>
    <x v="70"/>
    <s v="HK5207"/>
    <x v="8"/>
    <x v="7"/>
    <n v="1"/>
    <n v="19"/>
    <n v="29"/>
  </r>
  <r>
    <d v="2024-06-01T00:00:00"/>
    <x v="5"/>
    <s v="0EW"/>
    <x v="28"/>
    <x v="7"/>
    <x v="15"/>
    <x v="71"/>
    <s v="HK5207"/>
    <x v="8"/>
    <x v="7"/>
    <n v="4"/>
    <n v="75"/>
    <n v="225"/>
  </r>
  <r>
    <d v="2024-06-01T00:00:00"/>
    <x v="5"/>
    <s v="0EW"/>
    <x v="28"/>
    <x v="7"/>
    <x v="15"/>
    <x v="71"/>
    <s v="HK5356"/>
    <x v="8"/>
    <x v="7"/>
    <n v="7"/>
    <n v="169"/>
    <n v="442"/>
  </r>
  <r>
    <d v="2024-06-01T00:00:00"/>
    <x v="5"/>
    <s v="0EW"/>
    <x v="28"/>
    <x v="7"/>
    <x v="15"/>
    <x v="71"/>
    <s v="HK5356"/>
    <x v="8"/>
    <x v="6"/>
    <n v="6"/>
    <n v="114"/>
    <n v="23"/>
  </r>
  <r>
    <d v="2024-06-01T00:00:00"/>
    <x v="5"/>
    <s v="0EW"/>
    <x v="28"/>
    <x v="7"/>
    <x v="15"/>
    <x v="71"/>
    <s v="HK5359"/>
    <x v="8"/>
    <x v="7"/>
    <n v="13"/>
    <n v="260"/>
    <n v="761"/>
  </r>
  <r>
    <d v="2024-06-01T00:00:00"/>
    <x v="5"/>
    <s v="0EW"/>
    <x v="28"/>
    <x v="7"/>
    <x v="15"/>
    <x v="71"/>
    <s v="HK5359"/>
    <x v="8"/>
    <x v="6"/>
    <n v="4"/>
    <n v="75"/>
    <n v="145"/>
  </r>
  <r>
    <d v="2024-06-01T00:00:00"/>
    <x v="5"/>
    <s v="0EW"/>
    <x v="28"/>
    <x v="15"/>
    <x v="52"/>
    <x v="71"/>
    <s v="HK5359"/>
    <x v="8"/>
    <x v="7"/>
    <n v="2"/>
    <n v="39"/>
    <n v="12"/>
  </r>
  <r>
    <d v="2024-06-01T00:00:00"/>
    <x v="5"/>
    <s v="0EW"/>
    <x v="28"/>
    <x v="13"/>
    <x v="44"/>
    <x v="70"/>
    <s v="HK5356"/>
    <x v="8"/>
    <x v="7"/>
    <n v="1"/>
    <n v="10"/>
    <n v="14"/>
  </r>
  <r>
    <d v="2024-06-01T00:00:00"/>
    <x v="5"/>
    <s v="0EW"/>
    <x v="28"/>
    <x v="13"/>
    <x v="44"/>
    <x v="71"/>
    <s v="HK5359"/>
    <x v="8"/>
    <x v="7"/>
    <n v="2"/>
    <n v="30"/>
    <n v="205"/>
  </r>
  <r>
    <d v="2024-06-01T00:00:00"/>
    <x v="5"/>
    <s v="0EW"/>
    <x v="28"/>
    <x v="7"/>
    <x v="45"/>
    <x v="71"/>
    <s v="HK5207"/>
    <x v="8"/>
    <x v="7"/>
    <n v="2"/>
    <n v="41"/>
    <n v="101"/>
  </r>
  <r>
    <d v="2024-06-01T00:00:00"/>
    <x v="5"/>
    <s v="0EW"/>
    <x v="28"/>
    <x v="7"/>
    <x v="45"/>
    <x v="71"/>
    <s v="HK5356"/>
    <x v="8"/>
    <x v="7"/>
    <n v="5"/>
    <n v="140"/>
    <n v="228"/>
  </r>
  <r>
    <d v="2024-06-01T00:00:00"/>
    <x v="5"/>
    <s v="0EW"/>
    <x v="28"/>
    <x v="7"/>
    <x v="45"/>
    <x v="71"/>
    <s v="HK5356"/>
    <x v="8"/>
    <x v="5"/>
    <n v="12"/>
    <n v="218"/>
    <n v="477"/>
  </r>
  <r>
    <d v="2024-06-01T00:00:00"/>
    <x v="5"/>
    <s v="0EW"/>
    <x v="28"/>
    <x v="7"/>
    <x v="45"/>
    <x v="71"/>
    <s v="HK5359"/>
    <x v="8"/>
    <x v="7"/>
    <n v="11"/>
    <n v="243"/>
    <n v="38"/>
  </r>
  <r>
    <d v="2024-06-01T00:00:00"/>
    <x v="5"/>
    <s v="0EW"/>
    <x v="28"/>
    <x v="7"/>
    <x v="45"/>
    <x v="71"/>
    <s v="HK5359"/>
    <x v="8"/>
    <x v="5"/>
    <n v="12"/>
    <n v="230"/>
    <n v="559"/>
  </r>
  <r>
    <d v="2024-06-01T00:00:00"/>
    <x v="5"/>
    <s v="0EW"/>
    <x v="28"/>
    <x v="13"/>
    <x v="46"/>
    <x v="71"/>
    <s v="HK5356"/>
    <x v="8"/>
    <x v="5"/>
    <n v="2"/>
    <n v="24"/>
    <n v="114"/>
  </r>
  <r>
    <d v="2024-06-01T00:00:00"/>
    <x v="5"/>
    <s v="0EW"/>
    <x v="28"/>
    <x v="13"/>
    <x v="46"/>
    <x v="71"/>
    <s v="HK5356"/>
    <x v="8"/>
    <x v="6"/>
    <n v="1"/>
    <n v="20"/>
    <n v="49"/>
  </r>
  <r>
    <d v="2024-06-01T00:00:00"/>
    <x v="5"/>
    <s v="0EW"/>
    <x v="28"/>
    <x v="17"/>
    <x v="63"/>
    <x v="71"/>
    <s v="HK5356"/>
    <x v="8"/>
    <x v="5"/>
    <n v="6"/>
    <n v="92"/>
    <n v="458"/>
  </r>
  <r>
    <d v="2024-06-01T00:00:00"/>
    <x v="5"/>
    <s v="0EW"/>
    <x v="28"/>
    <x v="17"/>
    <x v="63"/>
    <x v="71"/>
    <s v="HK5359"/>
    <x v="8"/>
    <x v="5"/>
    <n v="2"/>
    <n v="28"/>
    <n v="9"/>
  </r>
  <r>
    <d v="2024-06-01T00:00:00"/>
    <x v="5"/>
    <s v="0EW"/>
    <x v="28"/>
    <x v="7"/>
    <x v="47"/>
    <x v="71"/>
    <s v="HK5359"/>
    <x v="8"/>
    <x v="7"/>
    <n v="1"/>
    <n v="21"/>
    <n v="102"/>
  </r>
  <r>
    <d v="2024-06-01T00:00:00"/>
    <x v="5"/>
    <s v="0EW"/>
    <x v="28"/>
    <x v="7"/>
    <x v="49"/>
    <x v="71"/>
    <s v="HK5207"/>
    <x v="8"/>
    <x v="7"/>
    <n v="1"/>
    <n v="20"/>
    <n v="5"/>
  </r>
  <r>
    <d v="2024-06-01T00:00:00"/>
    <x v="5"/>
    <s v="0EW"/>
    <x v="28"/>
    <x v="7"/>
    <x v="49"/>
    <x v="71"/>
    <s v="HK5356"/>
    <x v="8"/>
    <x v="7"/>
    <n v="2"/>
    <n v="43"/>
    <n v="61"/>
  </r>
  <r>
    <d v="2024-06-01T00:00:00"/>
    <x v="5"/>
    <s v="0EW"/>
    <x v="28"/>
    <x v="7"/>
    <x v="49"/>
    <x v="71"/>
    <s v="HK5356"/>
    <x v="8"/>
    <x v="5"/>
    <n v="3"/>
    <n v="40"/>
    <n v="6"/>
  </r>
  <r>
    <d v="2024-06-01T00:00:00"/>
    <x v="5"/>
    <s v="0EW"/>
    <x v="28"/>
    <x v="7"/>
    <x v="49"/>
    <x v="71"/>
    <s v="HK5359"/>
    <x v="8"/>
    <x v="7"/>
    <n v="6"/>
    <n v="134"/>
    <n v="374"/>
  </r>
  <r>
    <d v="2024-06-01T00:00:00"/>
    <x v="5"/>
    <s v="0EW"/>
    <x v="28"/>
    <x v="14"/>
    <x v="50"/>
    <x v="70"/>
    <s v="HK5207"/>
    <x v="8"/>
    <x v="7"/>
    <n v="1"/>
    <n v="35"/>
    <n v="104"/>
  </r>
  <r>
    <d v="2024-06-01T00:00:00"/>
    <x v="5"/>
    <s v="0EW"/>
    <x v="28"/>
    <x v="14"/>
    <x v="50"/>
    <x v="70"/>
    <s v="HK5356"/>
    <x v="8"/>
    <x v="7"/>
    <n v="7"/>
    <n v="149"/>
    <n v="424"/>
  </r>
  <r>
    <d v="2024-06-01T00:00:00"/>
    <x v="5"/>
    <s v="0EW"/>
    <x v="28"/>
    <x v="7"/>
    <x v="37"/>
    <x v="71"/>
    <s v="HK5356"/>
    <x v="8"/>
    <x v="7"/>
    <n v="3"/>
    <n v="47"/>
    <n v="217"/>
  </r>
  <r>
    <d v="2024-06-01T00:00:00"/>
    <x v="5"/>
    <s v="0EW"/>
    <x v="28"/>
    <x v="7"/>
    <x v="37"/>
    <x v="71"/>
    <s v="HK5359"/>
    <x v="8"/>
    <x v="7"/>
    <n v="10"/>
    <n v="187"/>
    <n v="927"/>
  </r>
  <r>
    <d v="2024-06-01T00:00:00"/>
    <x v="5"/>
    <s v="ODV"/>
    <x v="21"/>
    <x v="5"/>
    <x v="12"/>
    <x v="55"/>
    <s v="HK1738"/>
    <x v="12"/>
    <x v="0"/>
    <n v="368"/>
    <n v="5148"/>
    <n v="100"/>
  </r>
  <r>
    <d v="2024-06-01T00:00:00"/>
    <x v="5"/>
    <s v="ODV"/>
    <x v="21"/>
    <x v="5"/>
    <x v="12"/>
    <x v="55"/>
    <s v="HK1738"/>
    <x v="12"/>
    <x v="5"/>
    <n v="3"/>
    <n v="46"/>
    <n v="130"/>
  </r>
  <r>
    <d v="2024-06-01T00:00:00"/>
    <x v="5"/>
    <s v="ODV"/>
    <x v="21"/>
    <x v="5"/>
    <x v="12"/>
    <x v="55"/>
    <s v="HK1738"/>
    <x v="0"/>
    <x v="2"/>
    <n v="28"/>
    <n v="343"/>
    <n v="10"/>
  </r>
  <r>
    <d v="2024-06-01T00:00:00"/>
    <x v="5"/>
    <s v="ODV"/>
    <x v="21"/>
    <x v="5"/>
    <x v="12"/>
    <x v="55"/>
    <s v="HK1738"/>
    <x v="11"/>
    <x v="4"/>
    <n v="10"/>
    <n v="127"/>
    <n v="4"/>
  </r>
  <r>
    <d v="2024-06-01T00:00:00"/>
    <x v="5"/>
    <s v="OEY"/>
    <x v="22"/>
    <x v="7"/>
    <x v="38"/>
    <x v="56"/>
    <s v="HK5371"/>
    <x v="4"/>
    <x v="7"/>
    <n v="66"/>
    <n v="835.42"/>
    <n v="367"/>
  </r>
  <r>
    <d v="2024-06-01T00:00:00"/>
    <x v="5"/>
    <s v="OEY"/>
    <x v="22"/>
    <x v="7"/>
    <x v="39"/>
    <x v="57"/>
    <s v="HK5371"/>
    <x v="4"/>
    <x v="7"/>
    <n v="39"/>
    <n v="701.2"/>
    <n v="233"/>
  </r>
  <r>
    <d v="2024-06-01T00:00:00"/>
    <x v="5"/>
    <s v="OEY"/>
    <x v="22"/>
    <x v="7"/>
    <x v="40"/>
    <x v="58"/>
    <s v="HK5372"/>
    <x v="6"/>
    <x v="7"/>
    <n v="123"/>
    <n v="1709.07"/>
    <n v="7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A88A3A-FEB4-46C3-8A82-C09E415E280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14" firstHeaderRow="0" firstDataRow="1" firstDataCol="1"/>
  <pivotFields count="16">
    <pivotField numFmtId="164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0" baseField="0" baseItem="0"/>
    <dataField name="Suma de Número Vuelos" fld="9" baseField="0" baseItem="0"/>
    <dataField name="Suma de Total Horas" fld="15" baseField="0" baseItem="0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4F779E-F96F-49CD-A04F-A3D595DED280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66:H200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3"/>
  </rowFields>
  <rowItems count="33">
    <i>
      <x v="28"/>
    </i>
    <i>
      <x v="9"/>
    </i>
    <i>
      <x/>
    </i>
    <i>
      <x v="4"/>
    </i>
    <i>
      <x v="31"/>
    </i>
    <i>
      <x v="20"/>
    </i>
    <i>
      <x v="8"/>
    </i>
    <i>
      <x v="29"/>
    </i>
    <i>
      <x v="18"/>
    </i>
    <i>
      <x v="1"/>
    </i>
    <i>
      <x v="3"/>
    </i>
    <i>
      <x v="7"/>
    </i>
    <i>
      <x v="15"/>
    </i>
    <i>
      <x v="11"/>
    </i>
    <i>
      <x v="2"/>
    </i>
    <i>
      <x v="6"/>
    </i>
    <i>
      <x v="25"/>
    </i>
    <i>
      <x v="13"/>
    </i>
    <i>
      <x v="30"/>
    </i>
    <i>
      <x v="5"/>
    </i>
    <i>
      <x v="21"/>
    </i>
    <i>
      <x v="17"/>
    </i>
    <i>
      <x v="16"/>
    </i>
    <i>
      <x v="10"/>
    </i>
    <i>
      <x v="22"/>
    </i>
    <i>
      <x v="23"/>
    </i>
    <i>
      <x v="19"/>
    </i>
    <i>
      <x v="27"/>
    </i>
    <i>
      <x v="26"/>
    </i>
    <i>
      <x v="14"/>
    </i>
    <i>
      <x v="24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C6E4F1-770F-4EAD-806A-A435CDCD4E78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6:H61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7"/>
  </rowFields>
  <rowItems count="14">
    <i>
      <x v="5"/>
    </i>
    <i>
      <x v="8"/>
    </i>
    <i>
      <x v="11"/>
    </i>
    <i>
      <x v="1"/>
    </i>
    <i>
      <x v="2"/>
    </i>
    <i>
      <x v="12"/>
    </i>
    <i>
      <x v="3"/>
    </i>
    <i>
      <x/>
    </i>
    <i>
      <x v="9"/>
    </i>
    <i>
      <x v="7"/>
    </i>
    <i>
      <x v="10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700000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28:H16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3"/>
  </rowFields>
  <rowItems count="33">
    <i>
      <x v="9"/>
    </i>
    <i>
      <x v="5"/>
    </i>
    <i>
      <x v="29"/>
    </i>
    <i>
      <x v="28"/>
    </i>
    <i>
      <x v="31"/>
    </i>
    <i>
      <x v="4"/>
    </i>
    <i>
      <x v="8"/>
    </i>
    <i>
      <x v="11"/>
    </i>
    <i>
      <x v="2"/>
    </i>
    <i>
      <x v="25"/>
    </i>
    <i>
      <x v="7"/>
    </i>
    <i>
      <x v="1"/>
    </i>
    <i>
      <x v="6"/>
    </i>
    <i>
      <x v="18"/>
    </i>
    <i>
      <x v="27"/>
    </i>
    <i>
      <x v="30"/>
    </i>
    <i>
      <x v="13"/>
    </i>
    <i>
      <x/>
    </i>
    <i>
      <x v="20"/>
    </i>
    <i>
      <x v="23"/>
    </i>
    <i>
      <x v="10"/>
    </i>
    <i>
      <x v="17"/>
    </i>
    <i>
      <x v="22"/>
    </i>
    <i>
      <x v="14"/>
    </i>
    <i>
      <x v="16"/>
    </i>
    <i>
      <x v="19"/>
    </i>
    <i>
      <x v="15"/>
    </i>
    <i>
      <x v="3"/>
    </i>
    <i>
      <x v="24"/>
    </i>
    <i>
      <x v="21"/>
    </i>
    <i>
      <x v="26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2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469AE4-C1B8-46D5-94DE-6FBC0005E137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D111" firstHeaderRow="1" firstDataRow="2" firstDataCol="1"/>
  <pivotFields count="13">
    <pivotField numFmtId="164" showAll="0"/>
    <pivotField axis="axisCol" showAll="0">
      <items count="7">
        <item x="0"/>
        <item x="1"/>
        <item h="1" x="2"/>
        <item h="1" x="3"/>
        <item h="1" x="4"/>
        <item h="1"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2">
    <field x="4"/>
    <field x="8"/>
  </rowFields>
  <rowItems count="41">
    <i>
      <x/>
    </i>
    <i r="1">
      <x v="11"/>
    </i>
    <i r="1">
      <x v="3"/>
    </i>
    <i>
      <x v="11"/>
    </i>
    <i r="1">
      <x v="5"/>
    </i>
    <i r="1">
      <x v="2"/>
    </i>
    <i>
      <x v="12"/>
    </i>
    <i r="1">
      <x v="5"/>
    </i>
    <i r="1">
      <x v="8"/>
    </i>
    <i>
      <x v="6"/>
    </i>
    <i r="1">
      <x v="5"/>
    </i>
    <i r="1">
      <x v="8"/>
    </i>
    <i r="1">
      <x v="7"/>
    </i>
    <i>
      <x v="17"/>
    </i>
    <i r="1">
      <x v="12"/>
    </i>
    <i r="1">
      <x/>
    </i>
    <i r="1">
      <x v="1"/>
    </i>
    <i r="1">
      <x v="8"/>
    </i>
    <i>
      <x v="16"/>
    </i>
    <i r="1">
      <x v="8"/>
    </i>
    <i r="1">
      <x v="5"/>
    </i>
    <i>
      <x v="2"/>
    </i>
    <i r="1">
      <x/>
    </i>
    <i>
      <x v="8"/>
    </i>
    <i r="1">
      <x v="5"/>
    </i>
    <i>
      <x v="3"/>
    </i>
    <i r="1">
      <x v="8"/>
    </i>
    <i r="1">
      <x v="5"/>
    </i>
    <i>
      <x v="10"/>
    </i>
    <i r="1">
      <x v="5"/>
    </i>
    <i>
      <x v="9"/>
    </i>
    <i r="1">
      <x v="8"/>
    </i>
    <i>
      <x v="1"/>
    </i>
    <i r="1">
      <x v="5"/>
    </i>
    <i>
      <x v="5"/>
    </i>
    <i r="1">
      <x v="1"/>
    </i>
    <i>
      <x v="7"/>
    </i>
    <i r="1">
      <x v="1"/>
    </i>
    <i>
      <x v="14"/>
    </i>
    <i r="1">
      <x v="1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Hectáreas Fumigadas" fld="11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692541-696A-463C-AB91-22297E0B258A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H2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1">
    <field x="8"/>
  </rowFields>
  <rowItems count="14">
    <i>
      <x v="11"/>
    </i>
    <i>
      <x v="5"/>
    </i>
    <i>
      <x v="8"/>
    </i>
    <i>
      <x v="3"/>
    </i>
    <i>
      <x v="2"/>
    </i>
    <i>
      <x v="9"/>
    </i>
    <i>
      <x v="10"/>
    </i>
    <i>
      <x v="12"/>
    </i>
    <i>
      <x v="7"/>
    </i>
    <i>
      <x/>
    </i>
    <i>
      <x v="1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6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7:H4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8"/>
  </rowFields>
  <rowItems count="14">
    <i>
      <x v="5"/>
    </i>
    <i>
      <x v="8"/>
    </i>
    <i>
      <x v="11"/>
    </i>
    <i>
      <x v="3"/>
    </i>
    <i>
      <x v="12"/>
    </i>
    <i>
      <x v="2"/>
    </i>
    <i>
      <x/>
    </i>
    <i>
      <x v="1"/>
    </i>
    <i>
      <x v="4"/>
    </i>
    <i>
      <x v="9"/>
    </i>
    <i>
      <x v="10"/>
    </i>
    <i>
      <x v="7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2CD442-532B-4968-94F8-C41C38F4E3D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8:H55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8"/>
  </rowFields>
  <rowItems count="16">
    <i>
      <x v="2"/>
    </i>
    <i>
      <x v="3"/>
    </i>
    <i>
      <x v="4"/>
    </i>
    <i>
      <x v="8"/>
    </i>
    <i>
      <x v="11"/>
    </i>
    <i>
      <x v="13"/>
    </i>
    <i>
      <x v="1"/>
    </i>
    <i>
      <x v="14"/>
    </i>
    <i>
      <x v="10"/>
    </i>
    <i>
      <x v="5"/>
    </i>
    <i>
      <x v="12"/>
    </i>
    <i>
      <x/>
    </i>
    <i>
      <x v="6"/>
    </i>
    <i>
      <x v="7"/>
    </i>
    <i>
      <x v="9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H3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12"/>
    </i>
    <i>
      <x v="9"/>
    </i>
    <i>
      <x v="11"/>
    </i>
    <i>
      <x v="14"/>
    </i>
    <i>
      <x v="15"/>
    </i>
    <i>
      <x v="2"/>
    </i>
    <i>
      <x v="7"/>
    </i>
    <i>
      <x v="8"/>
    </i>
    <i>
      <x v="10"/>
    </i>
    <i>
      <x v="1"/>
    </i>
    <i>
      <x v="6"/>
    </i>
    <i>
      <x v="13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8:H7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3"/>
    </i>
    <i>
      <x v="4"/>
    </i>
    <i>
      <x v="5"/>
    </i>
    <i>
      <x v="9"/>
    </i>
    <i>
      <x v="12"/>
    </i>
    <i>
      <x v="11"/>
    </i>
    <i>
      <x v="2"/>
    </i>
    <i>
      <x v="14"/>
    </i>
    <i>
      <x v="15"/>
    </i>
    <i>
      <x v="7"/>
    </i>
    <i>
      <x v="10"/>
    </i>
    <i>
      <x v="8"/>
    </i>
    <i>
      <x v="13"/>
    </i>
    <i>
      <x v="1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C76C-B44C-48C3-AB9A-03349EC89025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3:H124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</pivotField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20">
    <i>
      <x/>
    </i>
    <i>
      <x v="6"/>
    </i>
    <i>
      <x v="3"/>
    </i>
    <i>
      <x v="11"/>
    </i>
    <i>
      <x v="12"/>
    </i>
    <i>
      <x v="16"/>
    </i>
    <i>
      <x v="17"/>
    </i>
    <i>
      <x v="10"/>
    </i>
    <i>
      <x v="9"/>
    </i>
    <i>
      <x v="8"/>
    </i>
    <i>
      <x v="2"/>
    </i>
    <i>
      <x v="18"/>
    </i>
    <i>
      <x v="15"/>
    </i>
    <i>
      <x v="5"/>
    </i>
    <i>
      <x v="14"/>
    </i>
    <i>
      <x v="7"/>
    </i>
    <i>
      <x v="13"/>
    </i>
    <i>
      <x v="1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3D50B0-3205-4646-9665-C54C419CC635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2:H10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67">
    <i>
      <x v="67"/>
    </i>
    <i>
      <x v="14"/>
    </i>
    <i>
      <x v="65"/>
    </i>
    <i>
      <x v="68"/>
    </i>
    <i>
      <x v="58"/>
    </i>
    <i>
      <x v="69"/>
    </i>
    <i>
      <x v="73"/>
    </i>
    <i>
      <x v="57"/>
    </i>
    <i>
      <x v="66"/>
    </i>
    <i>
      <x v="75"/>
    </i>
    <i>
      <x v="63"/>
    </i>
    <i>
      <x v="61"/>
    </i>
    <i>
      <x v="21"/>
    </i>
    <i>
      <x v="48"/>
    </i>
    <i>
      <x v="1"/>
    </i>
    <i>
      <x v="52"/>
    </i>
    <i>
      <x v="64"/>
    </i>
    <i>
      <x v="41"/>
    </i>
    <i>
      <x v="71"/>
    </i>
    <i>
      <x v="13"/>
    </i>
    <i>
      <x v="32"/>
    </i>
    <i>
      <x v="17"/>
    </i>
    <i>
      <x v="18"/>
    </i>
    <i>
      <x v="15"/>
    </i>
    <i>
      <x/>
    </i>
    <i>
      <x v="20"/>
    </i>
    <i>
      <x v="36"/>
    </i>
    <i>
      <x v="72"/>
    </i>
    <i>
      <x v="23"/>
    </i>
    <i>
      <x v="78"/>
    </i>
    <i>
      <x v="70"/>
    </i>
    <i>
      <x v="10"/>
    </i>
    <i>
      <x v="79"/>
    </i>
    <i>
      <x v="81"/>
    </i>
    <i>
      <x v="76"/>
    </i>
    <i>
      <x v="12"/>
    </i>
    <i>
      <x v="39"/>
    </i>
    <i>
      <x v="50"/>
    </i>
    <i>
      <x v="74"/>
    </i>
    <i>
      <x v="2"/>
    </i>
    <i>
      <x v="59"/>
    </i>
    <i>
      <x v="35"/>
    </i>
    <i>
      <x v="62"/>
    </i>
    <i>
      <x v="37"/>
    </i>
    <i>
      <x v="77"/>
    </i>
    <i>
      <x v="56"/>
    </i>
    <i>
      <x v="11"/>
    </i>
    <i>
      <x v="54"/>
    </i>
    <i>
      <x v="40"/>
    </i>
    <i>
      <x v="8"/>
    </i>
    <i>
      <x v="4"/>
    </i>
    <i>
      <x v="46"/>
    </i>
    <i>
      <x v="29"/>
    </i>
    <i>
      <x v="49"/>
    </i>
    <i>
      <x v="38"/>
    </i>
    <i>
      <x v="28"/>
    </i>
    <i>
      <x v="82"/>
    </i>
    <i>
      <x v="9"/>
    </i>
    <i>
      <x v="3"/>
    </i>
    <i>
      <x v="53"/>
    </i>
    <i>
      <x v="26"/>
    </i>
    <i>
      <x v="43"/>
    </i>
    <i>
      <x v="55"/>
    </i>
    <i>
      <x v="7"/>
    </i>
    <i>
      <x v="51"/>
    </i>
    <i>
      <x v="80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8C8E98-29C9-4032-B5F2-CE69F6BEA5FA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9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20">
    <i>
      <x/>
    </i>
    <i>
      <x v="11"/>
    </i>
    <i>
      <x v="6"/>
    </i>
    <i>
      <x v="12"/>
    </i>
    <i>
      <x v="3"/>
    </i>
    <i>
      <x v="17"/>
    </i>
    <i>
      <x v="16"/>
    </i>
    <i>
      <x v="10"/>
    </i>
    <i>
      <x v="8"/>
    </i>
    <i>
      <x v="2"/>
    </i>
    <i>
      <x v="18"/>
    </i>
    <i>
      <x v="9"/>
    </i>
    <i>
      <x v="15"/>
    </i>
    <i>
      <x v="1"/>
    </i>
    <i>
      <x v="5"/>
    </i>
    <i>
      <x v="7"/>
    </i>
    <i>
      <x v="14"/>
    </i>
    <i>
      <x v="13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5000000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00:D340" firstHeaderRow="1" firstDataRow="2" firstDataCol="1"/>
  <pivotFields count="13">
    <pivotField numFmtId="164" showAll="0"/>
    <pivotField axis="axisCol" showAll="0">
      <items count="7">
        <item x="0"/>
        <item x="1"/>
        <item h="1" x="2"/>
        <item h="1" x="3"/>
        <item h="1" x="4"/>
        <item h="1"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5">
        <item x="33"/>
        <item x="98"/>
        <item x="97"/>
        <item x="52"/>
        <item x="86"/>
        <item x="47"/>
        <item x="78"/>
        <item x="44"/>
        <item x="0"/>
        <item x="88"/>
        <item x="48"/>
        <item x="73"/>
        <item x="89"/>
        <item x="1"/>
        <item x="83"/>
        <item x="22"/>
        <item x="17"/>
        <item x="63"/>
        <item x="10"/>
        <item x="67"/>
        <item x="4"/>
        <item x="61"/>
        <item x="39"/>
        <item x="69"/>
        <item x="76"/>
        <item x="18"/>
        <item x="15"/>
        <item x="23"/>
        <item x="16"/>
        <item x="6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2"/>
        <item x="8"/>
        <item x="85"/>
        <item x="5"/>
        <item x="51"/>
        <item x="49"/>
        <item x="65"/>
        <item x="75"/>
        <item x="14"/>
        <item x="81"/>
        <item x="50"/>
        <item x="74"/>
        <item x="59"/>
        <item x="64"/>
        <item x="11"/>
        <item x="42"/>
        <item x="7"/>
        <item x="103"/>
        <item x="55"/>
        <item x="3"/>
        <item x="87"/>
        <item x="2"/>
        <item x="79"/>
        <item x="84"/>
        <item x="43"/>
        <item x="46"/>
        <item x="102"/>
        <item x="13"/>
        <item x="30"/>
        <item x="34"/>
        <item x="45"/>
        <item x="31"/>
        <item x="54"/>
        <item x="72"/>
        <item x="35"/>
        <item x="91"/>
        <item x="99"/>
        <item x="36"/>
        <item x="70"/>
        <item x="40"/>
        <item x="93"/>
        <item x="80"/>
        <item x="95"/>
        <item x="60"/>
        <item x="58"/>
        <item x="71"/>
        <item x="56"/>
        <item x="57"/>
        <item x="77"/>
        <item x="41"/>
        <item x="96"/>
        <item x="94"/>
        <item x="90"/>
        <item x="68"/>
        <item x="37"/>
        <item x="82"/>
        <item x="3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139">
    <i>
      <x v="67"/>
    </i>
    <i r="1">
      <x v="62"/>
    </i>
    <i r="1">
      <x v="3"/>
    </i>
    <i>
      <x v="14"/>
    </i>
    <i r="1">
      <x v="60"/>
    </i>
    <i r="1">
      <x v="59"/>
    </i>
    <i>
      <x v="65"/>
    </i>
    <i r="1">
      <x v="44"/>
    </i>
    <i>
      <x v="61"/>
    </i>
    <i r="1">
      <x v="70"/>
    </i>
    <i r="1">
      <x v="7"/>
    </i>
    <i r="1">
      <x v="76"/>
    </i>
    <i>
      <x v="68"/>
    </i>
    <i r="1">
      <x v="47"/>
    </i>
    <i r="1">
      <x v="52"/>
    </i>
    <i>
      <x v="58"/>
    </i>
    <i r="1">
      <x v="42"/>
    </i>
    <i>
      <x v="66"/>
    </i>
    <i r="1">
      <x v="71"/>
    </i>
    <i r="1">
      <x v="67"/>
    </i>
    <i>
      <x v="64"/>
    </i>
    <i r="1">
      <x v="78"/>
    </i>
    <i r="1">
      <x v="79"/>
    </i>
    <i r="1">
      <x v="91"/>
    </i>
    <i>
      <x v="71"/>
    </i>
    <i r="1">
      <x v="16"/>
    </i>
    <i r="1">
      <x v="27"/>
    </i>
    <i r="1">
      <x v="38"/>
    </i>
    <i r="1">
      <x v="15"/>
    </i>
    <i>
      <x v="21"/>
    </i>
    <i r="1">
      <x v="64"/>
    </i>
    <i r="1">
      <x v="39"/>
    </i>
    <i>
      <x v="75"/>
    </i>
    <i r="1">
      <x v="5"/>
    </i>
    <i r="1">
      <x v="103"/>
    </i>
    <i r="1">
      <x v="89"/>
    </i>
    <i>
      <x v="13"/>
    </i>
    <i r="1">
      <x v="50"/>
    </i>
    <i>
      <x v="17"/>
    </i>
    <i r="1">
      <x v="29"/>
    </i>
    <i r="1">
      <x v="28"/>
    </i>
    <i>
      <x v="41"/>
    </i>
    <i r="1">
      <x v="90"/>
    </i>
    <i>
      <x v="72"/>
    </i>
    <i r="1">
      <x v="77"/>
    </i>
    <i r="1">
      <x v="34"/>
    </i>
    <i r="1">
      <x v="74"/>
    </i>
    <i r="1">
      <x v="33"/>
    </i>
    <i r="1">
      <x v="41"/>
    </i>
    <i r="1">
      <x v="37"/>
    </i>
    <i>
      <x v="70"/>
    </i>
    <i r="1">
      <x v="54"/>
    </i>
    <i>
      <x/>
    </i>
    <i r="1">
      <x v="18"/>
    </i>
    <i>
      <x v="48"/>
    </i>
    <i r="1">
      <x v="20"/>
    </i>
    <i r="1">
      <x v="21"/>
    </i>
    <i>
      <x v="52"/>
    </i>
    <i r="1">
      <x v="49"/>
    </i>
    <i>
      <x v="78"/>
    </i>
    <i r="1">
      <x v="92"/>
    </i>
    <i>
      <x v="23"/>
    </i>
    <i r="1">
      <x v="43"/>
    </i>
    <i>
      <x v="12"/>
    </i>
    <i r="1">
      <x v="36"/>
    </i>
    <i r="1">
      <x v="32"/>
    </i>
    <i>
      <x v="36"/>
    </i>
    <i r="1">
      <x v="93"/>
    </i>
    <i>
      <x v="76"/>
    </i>
    <i r="1">
      <x v="10"/>
    </i>
    <i>
      <x v="35"/>
    </i>
    <i r="1">
      <x/>
    </i>
    <i r="1">
      <x v="40"/>
    </i>
    <i>
      <x v="69"/>
    </i>
    <i r="1">
      <x v="95"/>
    </i>
    <i r="1">
      <x v="73"/>
    </i>
    <i r="1">
      <x v="99"/>
    </i>
    <i>
      <x v="15"/>
    </i>
    <i r="1">
      <x v="26"/>
    </i>
    <i r="1">
      <x v="91"/>
    </i>
    <i r="1">
      <x v="84"/>
    </i>
    <i>
      <x v="59"/>
    </i>
    <i r="1">
      <x v="22"/>
    </i>
    <i>
      <x v="63"/>
    </i>
    <i r="1">
      <x v="56"/>
    </i>
    <i r="1">
      <x v="23"/>
    </i>
    <i r="1">
      <x v="19"/>
    </i>
    <i>
      <x v="20"/>
    </i>
    <i r="1">
      <x v="65"/>
    </i>
    <i>
      <x v="73"/>
    </i>
    <i r="1">
      <x v="85"/>
    </i>
    <i r="1">
      <x v="58"/>
    </i>
    <i>
      <x v="54"/>
    </i>
    <i r="1">
      <x v="100"/>
    </i>
    <i>
      <x v="77"/>
    </i>
    <i r="1">
      <x v="45"/>
    </i>
    <i>
      <x v="39"/>
    </i>
    <i r="1">
      <x v="80"/>
    </i>
    <i r="1">
      <x v="83"/>
    </i>
    <i r="1">
      <x v="75"/>
    </i>
    <i>
      <x v="2"/>
    </i>
    <i r="1">
      <x v="16"/>
    </i>
    <i r="1">
      <x v="25"/>
    </i>
    <i>
      <x v="1"/>
    </i>
    <i r="1">
      <x v="17"/>
    </i>
    <i r="1">
      <x v="8"/>
    </i>
    <i>
      <x v="79"/>
    </i>
    <i r="1">
      <x v="91"/>
    </i>
    <i>
      <x v="8"/>
    </i>
    <i r="1">
      <x v="84"/>
    </i>
    <i r="1">
      <x v="91"/>
    </i>
    <i>
      <x v="62"/>
    </i>
    <i r="1">
      <x v="84"/>
    </i>
    <i>
      <x v="74"/>
    </i>
    <i r="1">
      <x v="61"/>
    </i>
    <i>
      <x v="55"/>
    </i>
    <i r="1">
      <x v="102"/>
    </i>
    <i>
      <x v="37"/>
    </i>
    <i r="1">
      <x v="51"/>
    </i>
    <i>
      <x v="4"/>
    </i>
    <i r="1">
      <x v="84"/>
    </i>
    <i r="1">
      <x v="91"/>
    </i>
    <i>
      <x v="32"/>
    </i>
    <i r="1">
      <x v="13"/>
    </i>
    <i>
      <x v="9"/>
    </i>
    <i r="1">
      <x v="91"/>
    </i>
    <i>
      <x v="38"/>
    </i>
    <i r="1">
      <x v="91"/>
    </i>
    <i>
      <x v="49"/>
    </i>
    <i r="1">
      <x v="91"/>
    </i>
    <i>
      <x v="53"/>
    </i>
    <i r="1">
      <x v="84"/>
    </i>
    <i>
      <x v="3"/>
    </i>
    <i r="1">
      <x v="31"/>
    </i>
    <i>
      <x v="29"/>
    </i>
    <i r="1">
      <x v="84"/>
    </i>
    <i>
      <x v="56"/>
    </i>
    <i r="1">
      <x v="84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Número Vuelos" fld="10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4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27:H19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67">
    <i>
      <x v="75"/>
    </i>
    <i>
      <x v="67"/>
    </i>
    <i>
      <x v="57"/>
    </i>
    <i>
      <x v="14"/>
    </i>
    <i>
      <x v="65"/>
    </i>
    <i>
      <x v="61"/>
    </i>
    <i>
      <x v="68"/>
    </i>
    <i>
      <x v="66"/>
    </i>
    <i>
      <x v="63"/>
    </i>
    <i>
      <x v="21"/>
    </i>
    <i>
      <x v="71"/>
    </i>
    <i>
      <x v="58"/>
    </i>
    <i>
      <x v="1"/>
    </i>
    <i>
      <x v="73"/>
    </i>
    <i>
      <x v="72"/>
    </i>
    <i>
      <x v="23"/>
    </i>
    <i>
      <x v="41"/>
    </i>
    <i>
      <x v="69"/>
    </i>
    <i>
      <x v="48"/>
    </i>
    <i>
      <x v="64"/>
    </i>
    <i>
      <x v="51"/>
    </i>
    <i>
      <x v="52"/>
    </i>
    <i>
      <x/>
    </i>
    <i>
      <x v="76"/>
    </i>
    <i>
      <x v="15"/>
    </i>
    <i>
      <x v="13"/>
    </i>
    <i>
      <x v="78"/>
    </i>
    <i>
      <x v="17"/>
    </i>
    <i>
      <x v="18"/>
    </i>
    <i>
      <x v="12"/>
    </i>
    <i>
      <x v="70"/>
    </i>
    <i>
      <x v="36"/>
    </i>
    <i>
      <x v="39"/>
    </i>
    <i>
      <x v="2"/>
    </i>
    <i>
      <x v="59"/>
    </i>
    <i>
      <x v="35"/>
    </i>
    <i>
      <x v="20"/>
    </i>
    <i>
      <x v="81"/>
    </i>
    <i>
      <x v="50"/>
    </i>
    <i>
      <x v="79"/>
    </i>
    <i>
      <x v="54"/>
    </i>
    <i>
      <x v="10"/>
    </i>
    <i>
      <x v="77"/>
    </i>
    <i>
      <x v="32"/>
    </i>
    <i>
      <x v="56"/>
    </i>
    <i>
      <x v="11"/>
    </i>
    <i>
      <x v="62"/>
    </i>
    <i>
      <x v="8"/>
    </i>
    <i>
      <x v="37"/>
    </i>
    <i>
      <x v="3"/>
    </i>
    <i>
      <x v="46"/>
    </i>
    <i>
      <x v="40"/>
    </i>
    <i>
      <x v="38"/>
    </i>
    <i>
      <x v="4"/>
    </i>
    <i>
      <x v="29"/>
    </i>
    <i>
      <x v="74"/>
    </i>
    <i>
      <x v="49"/>
    </i>
    <i>
      <x v="28"/>
    </i>
    <i>
      <x v="9"/>
    </i>
    <i>
      <x v="82"/>
    </i>
    <i>
      <x v="55"/>
    </i>
    <i>
      <x v="80"/>
    </i>
    <i>
      <x v="43"/>
    </i>
    <i>
      <x v="26"/>
    </i>
    <i>
      <x v="53"/>
    </i>
    <i>
      <x v="7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6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pivotTable" Target="../pivotTables/pivotTable15.xml"/><Relationship Id="rId5" Type="http://schemas.openxmlformats.org/officeDocument/2006/relationships/pivotTable" Target="../pivotTables/pivotTable14.xml"/><Relationship Id="rId4" Type="http://schemas.openxmlformats.org/officeDocument/2006/relationships/pivotTable" Target="../pivotTables/pivotTable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40625" defaultRowHeight="12.75"/>
  <cols>
    <col min="1" max="2" width="23.5703125" customWidth="1"/>
    <col min="3" max="3" width="14.28515625" customWidth="1"/>
    <col min="4" max="4" width="14" customWidth="1"/>
    <col min="5" max="5" width="15.5703125" customWidth="1"/>
    <col min="6" max="6" width="13.28515625" customWidth="1"/>
    <col min="7" max="7" width="19.7109375" customWidth="1"/>
    <col min="8" max="8" width="14.42578125" customWidth="1"/>
    <col min="9" max="9" width="16" customWidth="1"/>
    <col min="10" max="10" width="19.42578125" customWidth="1"/>
    <col min="11" max="11" width="15" customWidth="1"/>
    <col min="12" max="12" width="18.42578125" style="10" customWidth="1"/>
    <col min="13" max="13" width="8.7109375" style="10" bestFit="1" customWidth="1"/>
    <col min="14" max="14" width="10.7109375" style="10" bestFit="1" customWidth="1"/>
    <col min="15" max="16" width="18.42578125" style="10" customWidth="1"/>
    <col min="21" max="21" width="25.85546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30" t="s">
        <v>9</v>
      </c>
      <c r="M1" s="30" t="s">
        <v>440</v>
      </c>
      <c r="N1" s="30" t="s">
        <v>441</v>
      </c>
      <c r="O1" s="30" t="s">
        <v>442</v>
      </c>
      <c r="P1" s="30" t="s">
        <v>443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28">
        <v>18</v>
      </c>
      <c r="K2" s="2">
        <v>4590</v>
      </c>
      <c r="L2" s="29">
        <v>7630</v>
      </c>
      <c r="M2" s="31">
        <v>76</v>
      </c>
      <c r="N2" s="31">
        <v>30</v>
      </c>
      <c r="O2" s="31">
        <f t="shared" ref="O2:O65" si="1">(M2*60)+N2</f>
        <v>4590</v>
      </c>
      <c r="P2" s="32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26">
        <v>7430</v>
      </c>
      <c r="M3" s="10">
        <v>74</v>
      </c>
      <c r="N3" s="10">
        <v>30</v>
      </c>
      <c r="O3" s="31">
        <f t="shared" si="1"/>
        <v>4470</v>
      </c>
      <c r="P3" s="32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26">
        <v>7430</v>
      </c>
      <c r="M4" s="10">
        <v>74</v>
      </c>
      <c r="N4" s="10">
        <v>30</v>
      </c>
      <c r="O4" s="31">
        <f t="shared" si="1"/>
        <v>4470</v>
      </c>
      <c r="P4" s="32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26">
        <v>7330</v>
      </c>
      <c r="M5" s="10">
        <v>73</v>
      </c>
      <c r="N5" s="10">
        <v>30</v>
      </c>
      <c r="O5" s="31">
        <f t="shared" si="1"/>
        <v>4410</v>
      </c>
      <c r="P5" s="32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26">
        <v>7230</v>
      </c>
      <c r="M6" s="10">
        <v>72</v>
      </c>
      <c r="N6" s="10">
        <v>30</v>
      </c>
      <c r="O6" s="31">
        <f t="shared" si="1"/>
        <v>4350</v>
      </c>
      <c r="P6" s="32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26">
        <v>7030</v>
      </c>
      <c r="M7" s="10">
        <v>70</v>
      </c>
      <c r="N7" s="10">
        <v>30</v>
      </c>
      <c r="O7" s="31">
        <f t="shared" si="1"/>
        <v>4230</v>
      </c>
      <c r="P7" s="32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26">
        <v>7030</v>
      </c>
      <c r="M8" s="10">
        <v>70</v>
      </c>
      <c r="N8" s="10">
        <v>30</v>
      </c>
      <c r="O8" s="31">
        <f t="shared" si="1"/>
        <v>4230</v>
      </c>
      <c r="P8" s="32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28">
        <v>17</v>
      </c>
      <c r="K9" s="2">
        <v>2115</v>
      </c>
      <c r="L9" s="29">
        <v>7030</v>
      </c>
      <c r="M9" s="31">
        <v>70</v>
      </c>
      <c r="N9" s="31">
        <v>30</v>
      </c>
      <c r="O9" s="31">
        <f t="shared" si="1"/>
        <v>4230</v>
      </c>
      <c r="P9" s="32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26">
        <v>6618</v>
      </c>
      <c r="M10" s="10">
        <v>66</v>
      </c>
      <c r="N10" s="10">
        <v>18</v>
      </c>
      <c r="O10" s="31">
        <f t="shared" si="1"/>
        <v>3978</v>
      </c>
      <c r="P10" s="32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26">
        <v>6536</v>
      </c>
      <c r="M11" s="10">
        <v>65</v>
      </c>
      <c r="N11" s="10">
        <v>36</v>
      </c>
      <c r="O11" s="31">
        <f t="shared" si="1"/>
        <v>3936</v>
      </c>
      <c r="P11" s="32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26">
        <v>6430</v>
      </c>
      <c r="M12" s="10">
        <v>64</v>
      </c>
      <c r="N12" s="10">
        <v>30</v>
      </c>
      <c r="O12" s="31">
        <f t="shared" si="1"/>
        <v>3870</v>
      </c>
      <c r="P12" s="32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26">
        <v>6430</v>
      </c>
      <c r="M13" s="10">
        <v>64</v>
      </c>
      <c r="N13" s="10">
        <v>30</v>
      </c>
      <c r="O13" s="31">
        <f t="shared" si="1"/>
        <v>3870</v>
      </c>
      <c r="P13" s="32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26">
        <v>6325</v>
      </c>
      <c r="M14" s="10">
        <v>63</v>
      </c>
      <c r="N14" s="10">
        <v>25</v>
      </c>
      <c r="O14" s="31">
        <f t="shared" si="1"/>
        <v>3805</v>
      </c>
      <c r="P14" s="32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26">
        <v>6324</v>
      </c>
      <c r="M15" s="10">
        <v>63</v>
      </c>
      <c r="N15" s="10">
        <v>24</v>
      </c>
      <c r="O15" s="31">
        <f t="shared" si="1"/>
        <v>3804</v>
      </c>
      <c r="P15" s="32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26">
        <v>6224</v>
      </c>
      <c r="M16" s="10">
        <v>62</v>
      </c>
      <c r="N16" s="10">
        <v>24</v>
      </c>
      <c r="O16" s="31">
        <f t="shared" si="1"/>
        <v>3744</v>
      </c>
      <c r="P16" s="32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28">
        <v>18</v>
      </c>
      <c r="K17" s="2">
        <v>3690</v>
      </c>
      <c r="L17" s="29">
        <v>6130</v>
      </c>
      <c r="M17" s="31">
        <v>61</v>
      </c>
      <c r="N17" s="31">
        <v>30</v>
      </c>
      <c r="O17" s="31">
        <f t="shared" si="1"/>
        <v>3690</v>
      </c>
      <c r="P17" s="32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26">
        <v>6106</v>
      </c>
      <c r="M18" s="10">
        <v>61</v>
      </c>
      <c r="N18" s="10">
        <v>6</v>
      </c>
      <c r="O18" s="31">
        <f t="shared" si="1"/>
        <v>3666</v>
      </c>
      <c r="P18" s="32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26">
        <v>5830</v>
      </c>
      <c r="M19" s="10">
        <v>58</v>
      </c>
      <c r="N19" s="10">
        <v>30</v>
      </c>
      <c r="O19" s="31">
        <f t="shared" si="1"/>
        <v>3510</v>
      </c>
      <c r="P19" s="32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26">
        <v>5824</v>
      </c>
      <c r="M20" s="10">
        <v>58</v>
      </c>
      <c r="N20" s="10">
        <v>24</v>
      </c>
      <c r="O20" s="31">
        <f t="shared" si="1"/>
        <v>3504</v>
      </c>
      <c r="P20" s="32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26">
        <v>5618</v>
      </c>
      <c r="M21" s="10">
        <v>56</v>
      </c>
      <c r="N21" s="10">
        <v>18</v>
      </c>
      <c r="O21" s="31">
        <f t="shared" si="1"/>
        <v>3378</v>
      </c>
      <c r="P21" s="32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26">
        <v>5612</v>
      </c>
      <c r="M22" s="10">
        <v>56</v>
      </c>
      <c r="N22" s="10">
        <v>12</v>
      </c>
      <c r="O22" s="31">
        <f t="shared" si="1"/>
        <v>3372</v>
      </c>
      <c r="P22" s="32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26">
        <v>5506</v>
      </c>
      <c r="M23" s="10">
        <v>55</v>
      </c>
      <c r="N23" s="10">
        <v>6</v>
      </c>
      <c r="O23" s="31">
        <f t="shared" si="1"/>
        <v>3306</v>
      </c>
      <c r="P23" s="32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26">
        <v>5450</v>
      </c>
      <c r="M24" s="10">
        <v>54</v>
      </c>
      <c r="N24" s="10">
        <v>50</v>
      </c>
      <c r="O24" s="31">
        <f t="shared" si="1"/>
        <v>3290</v>
      </c>
      <c r="P24" s="32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26">
        <v>5330</v>
      </c>
      <c r="M25" s="10">
        <v>53</v>
      </c>
      <c r="N25" s="10">
        <v>30</v>
      </c>
      <c r="O25" s="31">
        <f t="shared" si="1"/>
        <v>3210</v>
      </c>
      <c r="P25" s="32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26">
        <v>5242</v>
      </c>
      <c r="M26" s="10">
        <v>52</v>
      </c>
      <c r="N26" s="10">
        <v>42</v>
      </c>
      <c r="O26" s="31">
        <f t="shared" si="1"/>
        <v>3162</v>
      </c>
      <c r="P26" s="32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26">
        <v>5204</v>
      </c>
      <c r="M27" s="10">
        <v>52</v>
      </c>
      <c r="N27" s="10">
        <v>4</v>
      </c>
      <c r="O27" s="31">
        <f t="shared" si="1"/>
        <v>3124</v>
      </c>
      <c r="P27" s="32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26">
        <v>5141</v>
      </c>
      <c r="M28" s="10">
        <v>51</v>
      </c>
      <c r="N28" s="10">
        <v>41</v>
      </c>
      <c r="O28" s="31">
        <f t="shared" si="1"/>
        <v>3101</v>
      </c>
      <c r="P28" s="32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26">
        <v>5130</v>
      </c>
      <c r="M29" s="10">
        <v>51</v>
      </c>
      <c r="N29" s="10">
        <v>30</v>
      </c>
      <c r="O29" s="31">
        <f t="shared" si="1"/>
        <v>3090</v>
      </c>
      <c r="P29" s="32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26">
        <v>5124</v>
      </c>
      <c r="M30" s="10">
        <v>51</v>
      </c>
      <c r="N30" s="10">
        <v>24</v>
      </c>
      <c r="O30" s="31">
        <f t="shared" si="1"/>
        <v>3084</v>
      </c>
      <c r="P30" s="32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26">
        <v>5042</v>
      </c>
      <c r="M31" s="10">
        <v>50</v>
      </c>
      <c r="N31" s="10">
        <v>42</v>
      </c>
      <c r="O31" s="31">
        <f t="shared" si="1"/>
        <v>3042</v>
      </c>
      <c r="P31" s="32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26">
        <v>5018</v>
      </c>
      <c r="M32" s="10">
        <v>50</v>
      </c>
      <c r="N32" s="10">
        <v>18</v>
      </c>
      <c r="O32" s="31">
        <f t="shared" si="1"/>
        <v>3018</v>
      </c>
      <c r="P32" s="32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26">
        <v>4948</v>
      </c>
      <c r="M33" s="10">
        <v>49</v>
      </c>
      <c r="N33" s="10">
        <v>48</v>
      </c>
      <c r="O33" s="31">
        <f t="shared" si="1"/>
        <v>2988</v>
      </c>
      <c r="P33" s="32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26">
        <v>4942</v>
      </c>
      <c r="M34" s="10">
        <v>49</v>
      </c>
      <c r="N34" s="10">
        <v>42</v>
      </c>
      <c r="O34" s="31">
        <f t="shared" si="1"/>
        <v>2982</v>
      </c>
      <c r="P34" s="32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26">
        <v>4936</v>
      </c>
      <c r="M35" s="10">
        <v>49</v>
      </c>
      <c r="N35" s="10">
        <v>36</v>
      </c>
      <c r="O35" s="31">
        <f t="shared" si="1"/>
        <v>2976</v>
      </c>
      <c r="P35" s="32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26">
        <v>4742</v>
      </c>
      <c r="M36" s="10">
        <v>47</v>
      </c>
      <c r="N36" s="10">
        <v>42</v>
      </c>
      <c r="O36" s="31">
        <f t="shared" si="1"/>
        <v>2862</v>
      </c>
      <c r="P36" s="32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26">
        <v>4724</v>
      </c>
      <c r="M37" s="10">
        <v>47</v>
      </c>
      <c r="N37" s="10">
        <v>24</v>
      </c>
      <c r="O37" s="31">
        <f t="shared" si="1"/>
        <v>2844</v>
      </c>
      <c r="P37" s="32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26">
        <v>4630</v>
      </c>
      <c r="M38" s="10">
        <v>46</v>
      </c>
      <c r="N38" s="10">
        <v>30</v>
      </c>
      <c r="O38" s="31">
        <f t="shared" si="1"/>
        <v>2790</v>
      </c>
      <c r="P38" s="32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26">
        <v>4530</v>
      </c>
      <c r="M39" s="10">
        <v>45</v>
      </c>
      <c r="N39" s="10">
        <v>30</v>
      </c>
      <c r="O39" s="31">
        <f t="shared" si="1"/>
        <v>2730</v>
      </c>
      <c r="P39" s="32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26">
        <v>4518</v>
      </c>
      <c r="M40" s="10">
        <v>45</v>
      </c>
      <c r="N40" s="10">
        <v>18</v>
      </c>
      <c r="O40" s="31">
        <f t="shared" si="1"/>
        <v>2718</v>
      </c>
      <c r="P40" s="32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26">
        <v>4436</v>
      </c>
      <c r="M41" s="10">
        <v>44</v>
      </c>
      <c r="N41" s="10">
        <v>36</v>
      </c>
      <c r="O41" s="31">
        <f t="shared" si="1"/>
        <v>2676</v>
      </c>
      <c r="P41" s="32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26">
        <v>4412</v>
      </c>
      <c r="M42" s="10">
        <v>44</v>
      </c>
      <c r="N42" s="10">
        <v>12</v>
      </c>
      <c r="O42" s="31">
        <f t="shared" si="1"/>
        <v>2652</v>
      </c>
      <c r="P42" s="32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26">
        <v>4410</v>
      </c>
      <c r="M43" s="10">
        <v>44</v>
      </c>
      <c r="N43" s="10">
        <v>10</v>
      </c>
      <c r="O43" s="31">
        <f t="shared" si="1"/>
        <v>2650</v>
      </c>
      <c r="P43" s="32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26">
        <v>4355</v>
      </c>
      <c r="M44" s="10">
        <v>43</v>
      </c>
      <c r="N44" s="10">
        <v>55</v>
      </c>
      <c r="O44" s="31">
        <f t="shared" si="1"/>
        <v>2635</v>
      </c>
      <c r="P44" s="32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26">
        <v>4350</v>
      </c>
      <c r="M45" s="10">
        <v>43</v>
      </c>
      <c r="N45" s="10">
        <v>50</v>
      </c>
      <c r="O45" s="31">
        <f t="shared" si="1"/>
        <v>2630</v>
      </c>
      <c r="P45" s="32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26">
        <v>4348</v>
      </c>
      <c r="M46" s="10">
        <v>43</v>
      </c>
      <c r="N46" s="10">
        <v>48</v>
      </c>
      <c r="O46" s="31">
        <f t="shared" si="1"/>
        <v>2628</v>
      </c>
      <c r="P46" s="32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26">
        <v>4348</v>
      </c>
      <c r="M47" s="10">
        <v>43</v>
      </c>
      <c r="N47" s="10">
        <v>48</v>
      </c>
      <c r="O47" s="31">
        <f t="shared" si="1"/>
        <v>2628</v>
      </c>
      <c r="P47" s="32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26">
        <v>4342</v>
      </c>
      <c r="M48" s="10">
        <v>43</v>
      </c>
      <c r="N48" s="10">
        <v>42</v>
      </c>
      <c r="O48" s="31">
        <f t="shared" si="1"/>
        <v>2622</v>
      </c>
      <c r="P48" s="32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26">
        <v>4330</v>
      </c>
      <c r="M49" s="10">
        <v>43</v>
      </c>
      <c r="N49" s="10">
        <v>30</v>
      </c>
      <c r="O49" s="31">
        <f t="shared" si="1"/>
        <v>2610</v>
      </c>
      <c r="P49" s="32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26">
        <v>4210</v>
      </c>
      <c r="M50" s="10">
        <v>42</v>
      </c>
      <c r="N50" s="10">
        <v>10</v>
      </c>
      <c r="O50" s="31">
        <f t="shared" si="1"/>
        <v>2530</v>
      </c>
      <c r="P50" s="32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26">
        <v>4148</v>
      </c>
      <c r="M51" s="10">
        <v>41</v>
      </c>
      <c r="N51" s="10">
        <v>48</v>
      </c>
      <c r="O51" s="31">
        <f t="shared" si="1"/>
        <v>2508</v>
      </c>
      <c r="P51" s="32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26">
        <v>4124</v>
      </c>
      <c r="M52" s="10">
        <v>41</v>
      </c>
      <c r="N52" s="10">
        <v>24</v>
      </c>
      <c r="O52" s="31">
        <f t="shared" si="1"/>
        <v>2484</v>
      </c>
      <c r="P52" s="32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26">
        <v>4030</v>
      </c>
      <c r="M53" s="10">
        <v>40</v>
      </c>
      <c r="N53" s="10">
        <v>30</v>
      </c>
      <c r="O53" s="31">
        <f t="shared" si="1"/>
        <v>2430</v>
      </c>
      <c r="P53" s="32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26">
        <v>4006</v>
      </c>
      <c r="M54" s="10">
        <v>40</v>
      </c>
      <c r="N54" s="10">
        <v>6</v>
      </c>
      <c r="O54" s="31">
        <f t="shared" si="1"/>
        <v>2406</v>
      </c>
      <c r="P54" s="32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26">
        <v>3954</v>
      </c>
      <c r="M55" s="10">
        <v>39</v>
      </c>
      <c r="N55" s="10">
        <v>54</v>
      </c>
      <c r="O55" s="31">
        <f t="shared" si="1"/>
        <v>2394</v>
      </c>
      <c r="P55" s="32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26">
        <v>3948</v>
      </c>
      <c r="M56" s="10">
        <v>39</v>
      </c>
      <c r="N56" s="10">
        <v>48</v>
      </c>
      <c r="O56" s="31">
        <f t="shared" si="1"/>
        <v>2388</v>
      </c>
      <c r="P56" s="32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26">
        <v>3939</v>
      </c>
      <c r="M57" s="10">
        <v>39</v>
      </c>
      <c r="N57" s="10">
        <v>39</v>
      </c>
      <c r="O57" s="31">
        <f t="shared" si="1"/>
        <v>2379</v>
      </c>
      <c r="P57" s="32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26">
        <v>3936</v>
      </c>
      <c r="M58" s="10">
        <v>39</v>
      </c>
      <c r="N58" s="10">
        <v>36</v>
      </c>
      <c r="O58" s="31">
        <f t="shared" si="1"/>
        <v>2376</v>
      </c>
      <c r="P58" s="32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26">
        <v>3936</v>
      </c>
      <c r="M59" s="10">
        <v>39</v>
      </c>
      <c r="N59" s="10">
        <v>36</v>
      </c>
      <c r="O59" s="31">
        <f t="shared" si="1"/>
        <v>2376</v>
      </c>
      <c r="P59" s="32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26">
        <v>3930</v>
      </c>
      <c r="M60" s="10">
        <v>39</v>
      </c>
      <c r="N60" s="10">
        <v>30</v>
      </c>
      <c r="O60" s="31">
        <f t="shared" si="1"/>
        <v>2370</v>
      </c>
      <c r="P60" s="32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26">
        <v>3930</v>
      </c>
      <c r="M61" s="10">
        <v>39</v>
      </c>
      <c r="N61" s="10">
        <v>30</v>
      </c>
      <c r="O61" s="31">
        <f t="shared" si="1"/>
        <v>2370</v>
      </c>
      <c r="P61" s="32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26">
        <v>3912</v>
      </c>
      <c r="M62" s="10">
        <v>39</v>
      </c>
      <c r="N62" s="10">
        <v>12</v>
      </c>
      <c r="O62" s="31">
        <f t="shared" si="1"/>
        <v>2352</v>
      </c>
      <c r="P62" s="32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26">
        <v>3906</v>
      </c>
      <c r="M63" s="10">
        <v>39</v>
      </c>
      <c r="N63" s="10">
        <v>6</v>
      </c>
      <c r="O63" s="31">
        <f t="shared" si="1"/>
        <v>2346</v>
      </c>
      <c r="P63" s="32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26">
        <v>3854</v>
      </c>
      <c r="M64" s="10">
        <v>38</v>
      </c>
      <c r="N64" s="10">
        <v>54</v>
      </c>
      <c r="O64" s="31">
        <f t="shared" si="1"/>
        <v>2334</v>
      </c>
      <c r="P64" s="32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26">
        <v>3840</v>
      </c>
      <c r="M65" s="10">
        <v>38</v>
      </c>
      <c r="N65" s="10">
        <v>40</v>
      </c>
      <c r="O65" s="31">
        <f t="shared" si="1"/>
        <v>2320</v>
      </c>
      <c r="P65" s="32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26">
        <v>3836</v>
      </c>
      <c r="M66" s="10">
        <v>38</v>
      </c>
      <c r="N66" s="10">
        <v>36</v>
      </c>
      <c r="O66" s="31">
        <f t="shared" ref="O66:O129" si="4">(M66*60)+N66</f>
        <v>2316</v>
      </c>
      <c r="P66" s="32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26">
        <v>3829</v>
      </c>
      <c r="M67" s="10">
        <v>38</v>
      </c>
      <c r="N67" s="10">
        <v>29</v>
      </c>
      <c r="O67" s="31">
        <f t="shared" si="4"/>
        <v>2309</v>
      </c>
      <c r="P67" s="32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26">
        <v>3824</v>
      </c>
      <c r="M68" s="10">
        <v>38</v>
      </c>
      <c r="N68" s="10">
        <v>24</v>
      </c>
      <c r="O68" s="31">
        <f t="shared" si="4"/>
        <v>2304</v>
      </c>
      <c r="P68" s="32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26">
        <v>3806</v>
      </c>
      <c r="M69" s="10">
        <v>38</v>
      </c>
      <c r="N69" s="10">
        <v>6</v>
      </c>
      <c r="O69" s="31">
        <f t="shared" si="4"/>
        <v>2286</v>
      </c>
      <c r="P69" s="32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26">
        <v>3754</v>
      </c>
      <c r="M70" s="10">
        <v>37</v>
      </c>
      <c r="N70" s="10">
        <v>54</v>
      </c>
      <c r="O70" s="31">
        <f t="shared" si="4"/>
        <v>2274</v>
      </c>
      <c r="P70" s="32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26">
        <v>3742</v>
      </c>
      <c r="M71" s="10">
        <v>37</v>
      </c>
      <c r="N71" s="10">
        <v>42</v>
      </c>
      <c r="O71" s="31">
        <f t="shared" si="4"/>
        <v>2262</v>
      </c>
      <c r="P71" s="32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26">
        <v>3730</v>
      </c>
      <c r="M72" s="10">
        <v>37</v>
      </c>
      <c r="N72" s="10">
        <v>30</v>
      </c>
      <c r="O72" s="31">
        <f t="shared" si="4"/>
        <v>2250</v>
      </c>
      <c r="P72" s="32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26">
        <v>3724</v>
      </c>
      <c r="M73" s="10">
        <v>37</v>
      </c>
      <c r="N73" s="10">
        <v>24</v>
      </c>
      <c r="O73" s="31">
        <f t="shared" si="4"/>
        <v>2244</v>
      </c>
      <c r="P73" s="32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26">
        <v>3724</v>
      </c>
      <c r="M74" s="10">
        <v>37</v>
      </c>
      <c r="N74" s="10">
        <v>24</v>
      </c>
      <c r="O74" s="31">
        <f t="shared" si="4"/>
        <v>2244</v>
      </c>
      <c r="P74" s="32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26">
        <v>3724</v>
      </c>
      <c r="M75" s="10">
        <v>37</v>
      </c>
      <c r="N75" s="10">
        <v>24</v>
      </c>
      <c r="O75" s="31">
        <f t="shared" si="4"/>
        <v>2244</v>
      </c>
      <c r="P75" s="32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26">
        <v>3712</v>
      </c>
      <c r="M76" s="10">
        <v>37</v>
      </c>
      <c r="N76" s="10">
        <v>12</v>
      </c>
      <c r="O76" s="31">
        <f t="shared" si="4"/>
        <v>2232</v>
      </c>
      <c r="P76" s="32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26">
        <v>3700</v>
      </c>
      <c r="M77" s="10">
        <v>37</v>
      </c>
      <c r="N77" s="10">
        <v>0</v>
      </c>
      <c r="O77" s="31">
        <f t="shared" si="4"/>
        <v>2220</v>
      </c>
      <c r="P77" s="32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26">
        <v>3654</v>
      </c>
      <c r="M78" s="10">
        <v>36</v>
      </c>
      <c r="N78" s="10">
        <v>54</v>
      </c>
      <c r="O78" s="31">
        <f t="shared" si="4"/>
        <v>2214</v>
      </c>
      <c r="P78" s="32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26">
        <v>3648</v>
      </c>
      <c r="M79" s="10">
        <v>36</v>
      </c>
      <c r="N79" s="10">
        <v>48</v>
      </c>
      <c r="O79" s="31">
        <f t="shared" si="4"/>
        <v>2208</v>
      </c>
      <c r="P79" s="32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26">
        <v>3642</v>
      </c>
      <c r="M80" s="10">
        <v>36</v>
      </c>
      <c r="N80" s="10">
        <v>42</v>
      </c>
      <c r="O80" s="31">
        <f t="shared" si="4"/>
        <v>2202</v>
      </c>
      <c r="P80" s="32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26">
        <v>3636</v>
      </c>
      <c r="M81" s="10">
        <v>36</v>
      </c>
      <c r="N81" s="10">
        <v>36</v>
      </c>
      <c r="O81" s="31">
        <f t="shared" si="4"/>
        <v>2196</v>
      </c>
      <c r="P81" s="32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26">
        <v>3630</v>
      </c>
      <c r="M82" s="10">
        <v>36</v>
      </c>
      <c r="N82" s="10">
        <v>30</v>
      </c>
      <c r="O82" s="31">
        <f t="shared" si="4"/>
        <v>2190</v>
      </c>
      <c r="P82" s="32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26">
        <v>3606</v>
      </c>
      <c r="M83" s="10">
        <v>36</v>
      </c>
      <c r="N83" s="10">
        <v>6</v>
      </c>
      <c r="O83" s="31">
        <f t="shared" si="4"/>
        <v>2166</v>
      </c>
      <c r="P83" s="32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26">
        <v>3606</v>
      </c>
      <c r="M84" s="10">
        <v>36</v>
      </c>
      <c r="N84" s="10">
        <v>6</v>
      </c>
      <c r="O84" s="31">
        <f t="shared" si="4"/>
        <v>2166</v>
      </c>
      <c r="P84" s="32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26">
        <v>3548</v>
      </c>
      <c r="M85" s="10">
        <v>35</v>
      </c>
      <c r="N85" s="10">
        <v>48</v>
      </c>
      <c r="O85" s="31">
        <f t="shared" si="4"/>
        <v>2148</v>
      </c>
      <c r="P85" s="32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26">
        <v>3542</v>
      </c>
      <c r="M86" s="10">
        <v>35</v>
      </c>
      <c r="N86" s="10">
        <v>42</v>
      </c>
      <c r="O86" s="31">
        <f t="shared" si="4"/>
        <v>2142</v>
      </c>
      <c r="P86" s="32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26">
        <v>3542</v>
      </c>
      <c r="M87" s="10">
        <v>35</v>
      </c>
      <c r="N87" s="10">
        <v>42</v>
      </c>
      <c r="O87" s="31">
        <f t="shared" si="4"/>
        <v>2142</v>
      </c>
      <c r="P87" s="32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26">
        <v>3530</v>
      </c>
      <c r="M88" s="10">
        <v>35</v>
      </c>
      <c r="N88" s="10">
        <v>30</v>
      </c>
      <c r="O88" s="31">
        <f t="shared" si="4"/>
        <v>2130</v>
      </c>
      <c r="P88" s="32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26">
        <v>3524</v>
      </c>
      <c r="M89" s="10">
        <v>35</v>
      </c>
      <c r="N89" s="10">
        <v>24</v>
      </c>
      <c r="O89" s="31">
        <f t="shared" si="4"/>
        <v>2124</v>
      </c>
      <c r="P89" s="32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26">
        <v>3512</v>
      </c>
      <c r="M90" s="10">
        <v>35</v>
      </c>
      <c r="N90" s="10">
        <v>12</v>
      </c>
      <c r="O90" s="31">
        <f t="shared" si="4"/>
        <v>2112</v>
      </c>
      <c r="P90" s="32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26">
        <v>3500</v>
      </c>
      <c r="M91" s="10">
        <v>35</v>
      </c>
      <c r="N91" s="10">
        <v>0</v>
      </c>
      <c r="O91" s="31">
        <f t="shared" si="4"/>
        <v>2100</v>
      </c>
      <c r="P91" s="32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26">
        <v>3430</v>
      </c>
      <c r="M92" s="10">
        <v>34</v>
      </c>
      <c r="N92" s="10">
        <v>30</v>
      </c>
      <c r="O92" s="31">
        <f t="shared" si="4"/>
        <v>2070</v>
      </c>
      <c r="P92" s="32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26">
        <v>3420</v>
      </c>
      <c r="M93" s="10">
        <v>34</v>
      </c>
      <c r="N93" s="10">
        <v>20</v>
      </c>
      <c r="O93" s="31">
        <f t="shared" si="4"/>
        <v>2060</v>
      </c>
      <c r="P93" s="32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26">
        <v>3412</v>
      </c>
      <c r="M94" s="10">
        <v>34</v>
      </c>
      <c r="N94" s="10">
        <v>12</v>
      </c>
      <c r="O94" s="31">
        <f t="shared" si="4"/>
        <v>2052</v>
      </c>
      <c r="P94" s="32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26">
        <v>3412</v>
      </c>
      <c r="M95" s="10">
        <v>34</v>
      </c>
      <c r="N95" s="10">
        <v>12</v>
      </c>
      <c r="O95" s="31">
        <f t="shared" si="4"/>
        <v>2052</v>
      </c>
      <c r="P95" s="32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26">
        <v>3330</v>
      </c>
      <c r="M96" s="10">
        <v>33</v>
      </c>
      <c r="N96" s="10">
        <v>30</v>
      </c>
      <c r="O96" s="31">
        <f t="shared" si="4"/>
        <v>2010</v>
      </c>
      <c r="P96" s="32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26">
        <v>3330</v>
      </c>
      <c r="M97" s="10">
        <v>33</v>
      </c>
      <c r="N97" s="10">
        <v>30</v>
      </c>
      <c r="O97" s="31">
        <f t="shared" si="4"/>
        <v>2010</v>
      </c>
      <c r="P97" s="32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26">
        <v>3318</v>
      </c>
      <c r="M98" s="10">
        <v>33</v>
      </c>
      <c r="N98" s="10">
        <v>18</v>
      </c>
      <c r="O98" s="31">
        <f t="shared" si="4"/>
        <v>1998</v>
      </c>
      <c r="P98" s="32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26">
        <v>3233</v>
      </c>
      <c r="M99" s="10">
        <v>32</v>
      </c>
      <c r="N99" s="10">
        <v>33</v>
      </c>
      <c r="O99" s="31">
        <f t="shared" si="4"/>
        <v>1953</v>
      </c>
      <c r="P99" s="32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26">
        <v>3230</v>
      </c>
      <c r="M100" s="10">
        <v>32</v>
      </c>
      <c r="N100" s="10">
        <v>30</v>
      </c>
      <c r="O100" s="31">
        <f t="shared" si="4"/>
        <v>1950</v>
      </c>
      <c r="P100" s="32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26">
        <v>3220</v>
      </c>
      <c r="M101" s="10">
        <v>32</v>
      </c>
      <c r="N101" s="10">
        <v>20</v>
      </c>
      <c r="O101" s="31">
        <f t="shared" si="4"/>
        <v>1940</v>
      </c>
      <c r="P101" s="32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26">
        <v>3148</v>
      </c>
      <c r="M102" s="10">
        <v>31</v>
      </c>
      <c r="N102" s="10">
        <v>48</v>
      </c>
      <c r="O102" s="31">
        <f t="shared" si="4"/>
        <v>1908</v>
      </c>
      <c r="P102" s="32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26">
        <v>3118</v>
      </c>
      <c r="M103" s="10">
        <v>31</v>
      </c>
      <c r="N103" s="10">
        <v>18</v>
      </c>
      <c r="O103" s="31">
        <f t="shared" si="4"/>
        <v>1878</v>
      </c>
      <c r="P103" s="32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26">
        <v>3048</v>
      </c>
      <c r="M104" s="10">
        <v>30</v>
      </c>
      <c r="N104" s="10">
        <v>48</v>
      </c>
      <c r="O104" s="31">
        <f t="shared" si="4"/>
        <v>1848</v>
      </c>
      <c r="P104" s="32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26">
        <v>2954</v>
      </c>
      <c r="M105" s="10">
        <v>29</v>
      </c>
      <c r="N105" s="10">
        <v>54</v>
      </c>
      <c r="O105" s="31">
        <f t="shared" si="4"/>
        <v>1794</v>
      </c>
      <c r="P105" s="32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26">
        <v>2930</v>
      </c>
      <c r="M106" s="10">
        <v>29</v>
      </c>
      <c r="N106" s="10">
        <v>30</v>
      </c>
      <c r="O106" s="31">
        <f t="shared" si="4"/>
        <v>1770</v>
      </c>
      <c r="P106" s="32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26">
        <v>2854</v>
      </c>
      <c r="M107" s="10">
        <v>28</v>
      </c>
      <c r="N107" s="10">
        <v>54</v>
      </c>
      <c r="O107" s="31">
        <f t="shared" si="4"/>
        <v>1734</v>
      </c>
      <c r="P107" s="32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26">
        <v>2842</v>
      </c>
      <c r="M108" s="10">
        <v>28</v>
      </c>
      <c r="N108" s="10">
        <v>42</v>
      </c>
      <c r="O108" s="31">
        <f t="shared" si="4"/>
        <v>1722</v>
      </c>
      <c r="P108" s="32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26">
        <v>2830</v>
      </c>
      <c r="M109" s="10">
        <v>28</v>
      </c>
      <c r="N109" s="10">
        <v>30</v>
      </c>
      <c r="O109" s="31">
        <f t="shared" si="4"/>
        <v>1710</v>
      </c>
      <c r="P109" s="32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26">
        <v>2750</v>
      </c>
      <c r="M110" s="10">
        <v>27</v>
      </c>
      <c r="N110" s="10">
        <v>50</v>
      </c>
      <c r="O110" s="31">
        <f t="shared" si="4"/>
        <v>1670</v>
      </c>
      <c r="P110" s="32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26">
        <v>2730</v>
      </c>
      <c r="M111" s="10">
        <v>27</v>
      </c>
      <c r="N111" s="10">
        <v>30</v>
      </c>
      <c r="O111" s="31">
        <f t="shared" si="4"/>
        <v>1650</v>
      </c>
      <c r="P111" s="32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26">
        <v>2717</v>
      </c>
      <c r="M112" s="10">
        <v>27</v>
      </c>
      <c r="N112" s="10">
        <v>17</v>
      </c>
      <c r="O112" s="31">
        <f t="shared" si="4"/>
        <v>1637</v>
      </c>
      <c r="P112" s="32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26">
        <v>2640</v>
      </c>
      <c r="M113" s="10">
        <v>26</v>
      </c>
      <c r="N113" s="10">
        <v>40</v>
      </c>
      <c r="O113" s="31">
        <f t="shared" si="4"/>
        <v>1600</v>
      </c>
      <c r="P113" s="32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26">
        <v>2630</v>
      </c>
      <c r="M114" s="10">
        <v>26</v>
      </c>
      <c r="N114" s="10">
        <v>30</v>
      </c>
      <c r="O114" s="31">
        <f t="shared" si="4"/>
        <v>1590</v>
      </c>
      <c r="P114" s="32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26">
        <v>2536</v>
      </c>
      <c r="M115" s="10">
        <v>25</v>
      </c>
      <c r="N115" s="10">
        <v>36</v>
      </c>
      <c r="O115" s="31">
        <f t="shared" si="4"/>
        <v>1536</v>
      </c>
      <c r="P115" s="32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26">
        <v>2524</v>
      </c>
      <c r="M116" s="10">
        <v>25</v>
      </c>
      <c r="N116" s="10">
        <v>24</v>
      </c>
      <c r="O116" s="31">
        <f t="shared" si="4"/>
        <v>1524</v>
      </c>
      <c r="P116" s="32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26">
        <v>2406</v>
      </c>
      <c r="M117" s="10">
        <v>24</v>
      </c>
      <c r="N117" s="10">
        <v>6</v>
      </c>
      <c r="O117" s="31">
        <f t="shared" si="4"/>
        <v>1446</v>
      </c>
      <c r="P117" s="32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26">
        <v>2406</v>
      </c>
      <c r="M118" s="10">
        <v>24</v>
      </c>
      <c r="N118" s="10">
        <v>6</v>
      </c>
      <c r="O118" s="31">
        <f t="shared" si="4"/>
        <v>1446</v>
      </c>
      <c r="P118" s="32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26">
        <v>2370</v>
      </c>
      <c r="M119" s="10">
        <v>23</v>
      </c>
      <c r="N119" s="10">
        <v>70</v>
      </c>
      <c r="O119" s="31">
        <f t="shared" si="4"/>
        <v>1450</v>
      </c>
      <c r="P119" s="32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26">
        <v>2333</v>
      </c>
      <c r="M120" s="10">
        <v>23</v>
      </c>
      <c r="N120" s="10">
        <v>33</v>
      </c>
      <c r="O120" s="31">
        <f t="shared" si="4"/>
        <v>1413</v>
      </c>
      <c r="P120" s="32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26">
        <v>2330</v>
      </c>
      <c r="M121" s="10">
        <v>23</v>
      </c>
      <c r="N121" s="10">
        <v>30</v>
      </c>
      <c r="O121" s="31">
        <f t="shared" si="4"/>
        <v>1410</v>
      </c>
      <c r="P121" s="32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26">
        <v>2318</v>
      </c>
      <c r="M122" s="10">
        <v>23</v>
      </c>
      <c r="N122" s="10">
        <v>18</v>
      </c>
      <c r="O122" s="31">
        <f t="shared" si="4"/>
        <v>1398</v>
      </c>
      <c r="P122" s="32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26">
        <v>2252</v>
      </c>
      <c r="M123" s="10">
        <v>22</v>
      </c>
      <c r="N123" s="10">
        <v>52</v>
      </c>
      <c r="O123" s="31">
        <f t="shared" si="4"/>
        <v>1372</v>
      </c>
      <c r="P123" s="32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26">
        <v>2250</v>
      </c>
      <c r="M124" s="10">
        <v>22</v>
      </c>
      <c r="N124" s="10">
        <v>50</v>
      </c>
      <c r="O124" s="31">
        <f t="shared" si="4"/>
        <v>1370</v>
      </c>
      <c r="P124" s="32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26">
        <v>2248</v>
      </c>
      <c r="M125" s="10">
        <v>22</v>
      </c>
      <c r="N125" s="10">
        <v>48</v>
      </c>
      <c r="O125" s="31">
        <f t="shared" si="4"/>
        <v>1368</v>
      </c>
      <c r="P125" s="32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26">
        <v>2245</v>
      </c>
      <c r="M126" s="10">
        <v>22</v>
      </c>
      <c r="N126" s="10">
        <v>45</v>
      </c>
      <c r="O126" s="31">
        <f t="shared" si="4"/>
        <v>1365</v>
      </c>
      <c r="P126" s="32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26">
        <v>2242</v>
      </c>
      <c r="M127" s="10">
        <v>22</v>
      </c>
      <c r="N127" s="10">
        <v>42</v>
      </c>
      <c r="O127" s="31">
        <f t="shared" si="4"/>
        <v>1362</v>
      </c>
      <c r="P127" s="32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26">
        <v>2230</v>
      </c>
      <c r="M128" s="10">
        <v>22</v>
      </c>
      <c r="N128" s="10">
        <v>30</v>
      </c>
      <c r="O128" s="31">
        <f t="shared" si="4"/>
        <v>1350</v>
      </c>
      <c r="P128" s="32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26">
        <v>2230</v>
      </c>
      <c r="M129" s="10">
        <v>22</v>
      </c>
      <c r="N129" s="10">
        <v>30</v>
      </c>
      <c r="O129" s="31">
        <f t="shared" si="4"/>
        <v>1350</v>
      </c>
      <c r="P129" s="32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26">
        <v>2212</v>
      </c>
      <c r="M130" s="10">
        <v>22</v>
      </c>
      <c r="N130" s="10">
        <v>12</v>
      </c>
      <c r="O130" s="31">
        <f t="shared" ref="O130:O193" si="7">(M130*60)+N130</f>
        <v>1332</v>
      </c>
      <c r="P130" s="32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26">
        <v>2210</v>
      </c>
      <c r="M131" s="10">
        <v>22</v>
      </c>
      <c r="N131" s="10">
        <v>10</v>
      </c>
      <c r="O131" s="31">
        <f t="shared" si="7"/>
        <v>1330</v>
      </c>
      <c r="P131" s="32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26">
        <v>2152</v>
      </c>
      <c r="M132" s="10">
        <v>21</v>
      </c>
      <c r="N132" s="10">
        <v>52</v>
      </c>
      <c r="O132" s="31">
        <f t="shared" si="7"/>
        <v>1312</v>
      </c>
      <c r="P132" s="32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26">
        <v>2148</v>
      </c>
      <c r="M133" s="10">
        <v>21</v>
      </c>
      <c r="N133" s="10">
        <v>48</v>
      </c>
      <c r="O133" s="31">
        <f t="shared" si="7"/>
        <v>1308</v>
      </c>
      <c r="P133" s="32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26">
        <v>2148</v>
      </c>
      <c r="M134" s="10">
        <v>21</v>
      </c>
      <c r="N134" s="10">
        <v>48</v>
      </c>
      <c r="O134" s="31">
        <f t="shared" si="7"/>
        <v>1308</v>
      </c>
      <c r="P134" s="32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26">
        <v>2140</v>
      </c>
      <c r="M135" s="10">
        <v>21</v>
      </c>
      <c r="N135" s="10">
        <v>40</v>
      </c>
      <c r="O135" s="31">
        <f t="shared" si="7"/>
        <v>1300</v>
      </c>
      <c r="P135" s="32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26">
        <v>2130</v>
      </c>
      <c r="M136" s="10">
        <v>21</v>
      </c>
      <c r="N136" s="10">
        <v>30</v>
      </c>
      <c r="O136" s="31">
        <f t="shared" si="7"/>
        <v>1290</v>
      </c>
      <c r="P136" s="32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26">
        <v>2130</v>
      </c>
      <c r="M137" s="10">
        <v>21</v>
      </c>
      <c r="N137" s="10">
        <v>30</v>
      </c>
      <c r="O137" s="31">
        <f t="shared" si="7"/>
        <v>1290</v>
      </c>
      <c r="P137" s="32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26">
        <v>2118</v>
      </c>
      <c r="M138" s="10">
        <v>21</v>
      </c>
      <c r="N138" s="10">
        <v>18</v>
      </c>
      <c r="O138" s="31">
        <f t="shared" si="7"/>
        <v>1278</v>
      </c>
      <c r="P138" s="32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26">
        <v>2100</v>
      </c>
      <c r="M139" s="10">
        <v>21</v>
      </c>
      <c r="N139" s="10">
        <v>0</v>
      </c>
      <c r="O139" s="31">
        <f t="shared" si="7"/>
        <v>1260</v>
      </c>
      <c r="P139" s="32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26">
        <v>2063</v>
      </c>
      <c r="M140" s="10">
        <v>20</v>
      </c>
      <c r="N140" s="10">
        <v>63</v>
      </c>
      <c r="O140" s="31">
        <f t="shared" si="7"/>
        <v>1263</v>
      </c>
      <c r="P140" s="32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26">
        <v>2030</v>
      </c>
      <c r="M141" s="10">
        <v>20</v>
      </c>
      <c r="N141" s="10">
        <v>30</v>
      </c>
      <c r="O141" s="31">
        <f t="shared" si="7"/>
        <v>1230</v>
      </c>
      <c r="P141" s="32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26">
        <v>2020</v>
      </c>
      <c r="M142" s="10">
        <v>20</v>
      </c>
      <c r="N142" s="10">
        <v>20</v>
      </c>
      <c r="O142" s="31">
        <f t="shared" si="7"/>
        <v>1220</v>
      </c>
      <c r="P142" s="32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26">
        <v>2015</v>
      </c>
      <c r="M143" s="10">
        <v>20</v>
      </c>
      <c r="N143" s="10">
        <v>15</v>
      </c>
      <c r="O143" s="31">
        <f t="shared" si="7"/>
        <v>1215</v>
      </c>
      <c r="P143" s="32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26">
        <v>2010</v>
      </c>
      <c r="M144" s="10">
        <v>20</v>
      </c>
      <c r="N144" s="10">
        <v>10</v>
      </c>
      <c r="O144" s="31">
        <f t="shared" si="7"/>
        <v>1210</v>
      </c>
      <c r="P144" s="32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26">
        <v>2000</v>
      </c>
      <c r="M145" s="10">
        <v>20</v>
      </c>
      <c r="N145" s="10">
        <v>0</v>
      </c>
      <c r="O145" s="31">
        <f t="shared" si="7"/>
        <v>1200</v>
      </c>
      <c r="P145" s="32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26">
        <v>1936</v>
      </c>
      <c r="M146" s="10">
        <v>19</v>
      </c>
      <c r="N146" s="10">
        <v>36</v>
      </c>
      <c r="O146" s="31">
        <f t="shared" si="7"/>
        <v>1176</v>
      </c>
      <c r="P146" s="32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26">
        <v>1930</v>
      </c>
      <c r="M147" s="10">
        <v>19</v>
      </c>
      <c r="N147" s="10">
        <v>30</v>
      </c>
      <c r="O147" s="31">
        <f t="shared" si="7"/>
        <v>1170</v>
      </c>
      <c r="P147" s="32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26">
        <v>1904</v>
      </c>
      <c r="M148" s="10">
        <v>19</v>
      </c>
      <c r="N148" s="10">
        <v>4</v>
      </c>
      <c r="O148" s="31">
        <f t="shared" si="7"/>
        <v>1144</v>
      </c>
      <c r="P148" s="32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26">
        <v>1810</v>
      </c>
      <c r="M149" s="10">
        <v>18</v>
      </c>
      <c r="N149" s="10">
        <v>10</v>
      </c>
      <c r="O149" s="31">
        <f t="shared" si="7"/>
        <v>1090</v>
      </c>
      <c r="P149" s="32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26">
        <v>1755</v>
      </c>
      <c r="M150" s="10">
        <v>17</v>
      </c>
      <c r="N150" s="10">
        <v>55</v>
      </c>
      <c r="O150" s="31">
        <f t="shared" si="7"/>
        <v>1075</v>
      </c>
      <c r="P150" s="32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26">
        <v>1712</v>
      </c>
      <c r="M151" s="10">
        <v>17</v>
      </c>
      <c r="N151" s="10">
        <v>12</v>
      </c>
      <c r="O151" s="31">
        <f t="shared" si="7"/>
        <v>1032</v>
      </c>
      <c r="P151" s="32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26">
        <v>1710</v>
      </c>
      <c r="M152" s="10">
        <v>17</v>
      </c>
      <c r="N152" s="10">
        <v>10</v>
      </c>
      <c r="O152" s="31">
        <f t="shared" si="7"/>
        <v>1030</v>
      </c>
      <c r="P152" s="32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26">
        <v>1702</v>
      </c>
      <c r="M153" s="10">
        <v>17</v>
      </c>
      <c r="N153" s="10">
        <v>2</v>
      </c>
      <c r="O153" s="31">
        <f t="shared" si="7"/>
        <v>1022</v>
      </c>
      <c r="P153" s="32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26">
        <v>1654</v>
      </c>
      <c r="M154" s="10">
        <v>16</v>
      </c>
      <c r="N154" s="10">
        <v>54</v>
      </c>
      <c r="O154" s="31">
        <f t="shared" si="7"/>
        <v>1014</v>
      </c>
      <c r="P154" s="32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26">
        <v>1640</v>
      </c>
      <c r="M155" s="10">
        <v>16</v>
      </c>
      <c r="N155" s="10">
        <v>40</v>
      </c>
      <c r="O155" s="31">
        <f t="shared" si="7"/>
        <v>1000</v>
      </c>
      <c r="P155" s="32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26">
        <v>1622</v>
      </c>
      <c r="M156" s="10">
        <v>16</v>
      </c>
      <c r="N156" s="10">
        <v>22</v>
      </c>
      <c r="O156" s="31">
        <f t="shared" si="7"/>
        <v>982</v>
      </c>
      <c r="P156" s="32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26">
        <v>1612</v>
      </c>
      <c r="M157" s="10">
        <v>16</v>
      </c>
      <c r="N157" s="10">
        <v>12</v>
      </c>
      <c r="O157" s="31">
        <f t="shared" si="7"/>
        <v>972</v>
      </c>
      <c r="P157" s="32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26">
        <v>1600</v>
      </c>
      <c r="M158" s="10">
        <v>16</v>
      </c>
      <c r="N158" s="10">
        <v>0</v>
      </c>
      <c r="O158" s="31">
        <f t="shared" si="7"/>
        <v>960</v>
      </c>
      <c r="P158" s="32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26">
        <v>1530</v>
      </c>
      <c r="M159" s="10">
        <v>15</v>
      </c>
      <c r="N159" s="10">
        <v>30</v>
      </c>
      <c r="O159" s="31">
        <f t="shared" si="7"/>
        <v>930</v>
      </c>
      <c r="P159" s="32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26">
        <v>1530</v>
      </c>
      <c r="M160" s="10">
        <v>15</v>
      </c>
      <c r="N160" s="10">
        <v>30</v>
      </c>
      <c r="O160" s="31">
        <f t="shared" si="7"/>
        <v>930</v>
      </c>
      <c r="P160" s="32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26">
        <v>1530</v>
      </c>
      <c r="M161" s="10">
        <v>15</v>
      </c>
      <c r="N161" s="10">
        <v>30</v>
      </c>
      <c r="O161" s="31">
        <f t="shared" si="7"/>
        <v>930</v>
      </c>
      <c r="P161" s="32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26">
        <v>1524</v>
      </c>
      <c r="M162" s="10">
        <v>15</v>
      </c>
      <c r="N162" s="10">
        <v>24</v>
      </c>
      <c r="O162" s="31">
        <f t="shared" si="7"/>
        <v>924</v>
      </c>
      <c r="P162" s="32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26">
        <v>1520</v>
      </c>
      <c r="M163" s="10">
        <v>15</v>
      </c>
      <c r="N163" s="10">
        <v>20</v>
      </c>
      <c r="O163" s="31">
        <f t="shared" si="7"/>
        <v>920</v>
      </c>
      <c r="P163" s="32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26">
        <v>1446</v>
      </c>
      <c r="M164" s="10">
        <v>14</v>
      </c>
      <c r="N164" s="10">
        <v>46</v>
      </c>
      <c r="O164" s="31">
        <f t="shared" si="7"/>
        <v>886</v>
      </c>
      <c r="P164" s="32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26">
        <v>1430</v>
      </c>
      <c r="M165" s="10">
        <v>14</v>
      </c>
      <c r="N165" s="10">
        <v>30</v>
      </c>
      <c r="O165" s="31">
        <f t="shared" si="7"/>
        <v>870</v>
      </c>
      <c r="P165" s="32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26">
        <v>1430</v>
      </c>
      <c r="M166" s="10">
        <v>14</v>
      </c>
      <c r="N166" s="10">
        <v>30</v>
      </c>
      <c r="O166" s="31">
        <f t="shared" si="7"/>
        <v>870</v>
      </c>
      <c r="P166" s="32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26">
        <v>1420</v>
      </c>
      <c r="M167" s="10">
        <v>14</v>
      </c>
      <c r="N167" s="10">
        <v>20</v>
      </c>
      <c r="O167" s="31">
        <f t="shared" si="7"/>
        <v>860</v>
      </c>
      <c r="P167" s="32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26">
        <v>1406</v>
      </c>
      <c r="M168" s="10">
        <v>14</v>
      </c>
      <c r="N168" s="10">
        <v>6</v>
      </c>
      <c r="O168" s="31">
        <f t="shared" si="7"/>
        <v>846</v>
      </c>
      <c r="P168" s="32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26">
        <v>1400</v>
      </c>
      <c r="M169" s="10">
        <v>14</v>
      </c>
      <c r="N169" s="10">
        <v>0</v>
      </c>
      <c r="O169" s="31">
        <f t="shared" si="7"/>
        <v>840</v>
      </c>
      <c r="P169" s="32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26">
        <v>1330</v>
      </c>
      <c r="M170" s="10">
        <v>13</v>
      </c>
      <c r="N170" s="10">
        <v>30</v>
      </c>
      <c r="O170" s="31">
        <f t="shared" si="7"/>
        <v>810</v>
      </c>
      <c r="P170" s="32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26">
        <v>1307</v>
      </c>
      <c r="M171" s="10">
        <v>13</v>
      </c>
      <c r="N171" s="10">
        <v>7</v>
      </c>
      <c r="O171" s="31">
        <f t="shared" si="7"/>
        <v>787</v>
      </c>
      <c r="P171" s="32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26">
        <v>1242</v>
      </c>
      <c r="M172" s="10">
        <v>12</v>
      </c>
      <c r="N172" s="10">
        <v>42</v>
      </c>
      <c r="O172" s="31">
        <f t="shared" si="7"/>
        <v>762</v>
      </c>
      <c r="P172" s="32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26">
        <v>1240</v>
      </c>
      <c r="M173" s="10">
        <v>12</v>
      </c>
      <c r="N173" s="10">
        <v>40</v>
      </c>
      <c r="O173" s="31">
        <f t="shared" si="7"/>
        <v>760</v>
      </c>
      <c r="P173" s="32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26">
        <v>1230</v>
      </c>
      <c r="M174" s="10">
        <v>12</v>
      </c>
      <c r="N174" s="10">
        <v>30</v>
      </c>
      <c r="O174" s="31">
        <f t="shared" si="7"/>
        <v>750</v>
      </c>
      <c r="P174" s="32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26">
        <v>1230</v>
      </c>
      <c r="M175" s="10">
        <v>12</v>
      </c>
      <c r="N175" s="10">
        <v>30</v>
      </c>
      <c r="O175" s="31">
        <f t="shared" si="7"/>
        <v>750</v>
      </c>
      <c r="P175" s="32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26">
        <v>1230</v>
      </c>
      <c r="M176" s="10">
        <v>12</v>
      </c>
      <c r="N176" s="10">
        <v>30</v>
      </c>
      <c r="O176" s="31">
        <f t="shared" si="7"/>
        <v>750</v>
      </c>
      <c r="P176" s="32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26">
        <v>1230</v>
      </c>
      <c r="M177" s="10">
        <v>12</v>
      </c>
      <c r="N177" s="10">
        <v>30</v>
      </c>
      <c r="O177" s="31">
        <f t="shared" si="7"/>
        <v>750</v>
      </c>
      <c r="P177" s="32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26">
        <v>1220</v>
      </c>
      <c r="M178" s="10">
        <v>12</v>
      </c>
      <c r="N178" s="10">
        <v>20</v>
      </c>
      <c r="O178" s="31">
        <f t="shared" si="7"/>
        <v>740</v>
      </c>
      <c r="P178" s="32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26">
        <v>1193</v>
      </c>
      <c r="M179" s="10">
        <v>11</v>
      </c>
      <c r="N179" s="10">
        <v>93</v>
      </c>
      <c r="O179" s="31">
        <f t="shared" si="7"/>
        <v>753</v>
      </c>
      <c r="P179" s="32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26">
        <v>1140</v>
      </c>
      <c r="M180" s="10">
        <v>11</v>
      </c>
      <c r="N180" s="10">
        <v>40</v>
      </c>
      <c r="O180" s="31">
        <f t="shared" si="7"/>
        <v>700</v>
      </c>
      <c r="P180" s="32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26">
        <v>1130</v>
      </c>
      <c r="M181" s="10">
        <v>11</v>
      </c>
      <c r="N181" s="10">
        <v>30</v>
      </c>
      <c r="O181" s="31">
        <f t="shared" si="7"/>
        <v>690</v>
      </c>
      <c r="P181" s="32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26">
        <v>1130</v>
      </c>
      <c r="M182" s="10">
        <v>11</v>
      </c>
      <c r="N182" s="10">
        <v>30</v>
      </c>
      <c r="O182" s="31">
        <f t="shared" si="7"/>
        <v>690</v>
      </c>
      <c r="P182" s="32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26">
        <v>1118</v>
      </c>
      <c r="M183" s="10">
        <v>11</v>
      </c>
      <c r="N183" s="10">
        <v>18</v>
      </c>
      <c r="O183" s="31">
        <f t="shared" si="7"/>
        <v>678</v>
      </c>
      <c r="P183" s="32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26">
        <v>1106</v>
      </c>
      <c r="M184" s="10">
        <v>11</v>
      </c>
      <c r="N184" s="10">
        <v>6</v>
      </c>
      <c r="O184" s="31">
        <f t="shared" si="7"/>
        <v>666</v>
      </c>
      <c r="P184" s="32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26">
        <v>1030</v>
      </c>
      <c r="M185" s="10">
        <v>10</v>
      </c>
      <c r="N185" s="10">
        <v>30</v>
      </c>
      <c r="O185" s="31">
        <f t="shared" si="7"/>
        <v>630</v>
      </c>
      <c r="P185" s="32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26">
        <v>1030</v>
      </c>
      <c r="M186" s="10">
        <v>10</v>
      </c>
      <c r="N186" s="10">
        <v>30</v>
      </c>
      <c r="O186" s="31">
        <f t="shared" si="7"/>
        <v>630</v>
      </c>
      <c r="P186" s="32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26">
        <v>1018</v>
      </c>
      <c r="M187" s="10">
        <v>10</v>
      </c>
      <c r="N187" s="10">
        <v>18</v>
      </c>
      <c r="O187" s="31">
        <f t="shared" si="7"/>
        <v>618</v>
      </c>
      <c r="P187" s="32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26">
        <v>1012</v>
      </c>
      <c r="M188" s="10">
        <v>10</v>
      </c>
      <c r="N188" s="10">
        <v>12</v>
      </c>
      <c r="O188" s="31">
        <f t="shared" si="7"/>
        <v>612</v>
      </c>
      <c r="P188" s="32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26">
        <v>930</v>
      </c>
      <c r="M189" s="10">
        <v>93</v>
      </c>
      <c r="N189" s="10">
        <v>0</v>
      </c>
      <c r="O189" s="31">
        <f t="shared" si="7"/>
        <v>5580</v>
      </c>
      <c r="P189" s="32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26">
        <v>912</v>
      </c>
      <c r="M190" s="10">
        <v>91</v>
      </c>
      <c r="N190" s="10">
        <v>2</v>
      </c>
      <c r="O190" s="31">
        <f t="shared" si="7"/>
        <v>5462</v>
      </c>
      <c r="P190" s="32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26">
        <v>900</v>
      </c>
      <c r="M191" s="10">
        <v>90</v>
      </c>
      <c r="N191" s="10">
        <v>0</v>
      </c>
      <c r="O191" s="31">
        <f t="shared" si="7"/>
        <v>5400</v>
      </c>
      <c r="P191" s="32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26">
        <v>900</v>
      </c>
      <c r="M192" s="10">
        <v>90</v>
      </c>
      <c r="N192" s="10">
        <v>0</v>
      </c>
      <c r="O192" s="31">
        <f t="shared" si="7"/>
        <v>5400</v>
      </c>
      <c r="P192" s="32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26">
        <v>900</v>
      </c>
      <c r="M193" s="10">
        <v>90</v>
      </c>
      <c r="N193" s="10">
        <v>0</v>
      </c>
      <c r="O193" s="31">
        <f t="shared" si="7"/>
        <v>5400</v>
      </c>
      <c r="P193" s="32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26">
        <v>850</v>
      </c>
      <c r="M194" s="10">
        <v>85</v>
      </c>
      <c r="N194" s="10">
        <v>0</v>
      </c>
      <c r="O194" s="31">
        <f t="shared" ref="O194:O257" si="10">(M194*60)+N194</f>
        <v>5100</v>
      </c>
      <c r="P194" s="32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26">
        <v>840</v>
      </c>
      <c r="M195" s="10">
        <v>84</v>
      </c>
      <c r="N195" s="10">
        <v>0</v>
      </c>
      <c r="O195" s="31">
        <f t="shared" si="10"/>
        <v>5040</v>
      </c>
      <c r="P195" s="32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26">
        <v>835</v>
      </c>
      <c r="M196" s="10">
        <v>83</v>
      </c>
      <c r="N196" s="10">
        <v>5</v>
      </c>
      <c r="O196" s="31">
        <f t="shared" si="10"/>
        <v>4985</v>
      </c>
      <c r="P196" s="32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26">
        <v>830</v>
      </c>
      <c r="M197" s="10">
        <v>83</v>
      </c>
      <c r="N197" s="10">
        <v>0</v>
      </c>
      <c r="O197" s="31">
        <f t="shared" si="10"/>
        <v>4980</v>
      </c>
      <c r="P197" s="32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26">
        <v>830</v>
      </c>
      <c r="M198" s="10">
        <v>83</v>
      </c>
      <c r="N198" s="10">
        <v>0</v>
      </c>
      <c r="O198" s="31">
        <f t="shared" si="10"/>
        <v>4980</v>
      </c>
      <c r="P198" s="32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26">
        <v>830</v>
      </c>
      <c r="M199" s="10">
        <v>83</v>
      </c>
      <c r="N199" s="10">
        <v>0</v>
      </c>
      <c r="O199" s="31">
        <f t="shared" si="10"/>
        <v>4980</v>
      </c>
      <c r="P199" s="32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26">
        <v>830</v>
      </c>
      <c r="M200" s="10">
        <v>83</v>
      </c>
      <c r="N200" s="10">
        <v>0</v>
      </c>
      <c r="O200" s="31">
        <f t="shared" si="10"/>
        <v>4980</v>
      </c>
      <c r="P200" s="32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26">
        <v>800</v>
      </c>
      <c r="M201" s="10">
        <v>80</v>
      </c>
      <c r="N201" s="10">
        <v>0</v>
      </c>
      <c r="O201" s="31">
        <f t="shared" si="10"/>
        <v>4800</v>
      </c>
      <c r="P201" s="32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26">
        <v>800</v>
      </c>
      <c r="M202" s="10">
        <v>80</v>
      </c>
      <c r="N202" s="10">
        <v>0</v>
      </c>
      <c r="O202" s="31">
        <f t="shared" si="10"/>
        <v>4800</v>
      </c>
      <c r="P202" s="32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26">
        <v>800</v>
      </c>
      <c r="M203" s="10">
        <v>80</v>
      </c>
      <c r="N203" s="10">
        <v>0</v>
      </c>
      <c r="O203" s="31">
        <f t="shared" si="10"/>
        <v>4800</v>
      </c>
      <c r="P203" s="32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26">
        <v>760</v>
      </c>
      <c r="M204" s="10">
        <v>76</v>
      </c>
      <c r="N204" s="10">
        <v>0</v>
      </c>
      <c r="O204" s="31">
        <f t="shared" si="10"/>
        <v>4560</v>
      </c>
      <c r="P204" s="32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26">
        <v>750</v>
      </c>
      <c r="M205" s="10">
        <v>75</v>
      </c>
      <c r="N205" s="10">
        <v>0</v>
      </c>
      <c r="O205" s="31">
        <f t="shared" si="10"/>
        <v>4500</v>
      </c>
      <c r="P205" s="32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26">
        <v>750</v>
      </c>
      <c r="M206" s="10">
        <v>75</v>
      </c>
      <c r="N206" s="10">
        <v>0</v>
      </c>
      <c r="O206" s="31">
        <f t="shared" si="10"/>
        <v>4500</v>
      </c>
      <c r="P206" s="32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26">
        <v>748</v>
      </c>
      <c r="M207" s="10">
        <v>74</v>
      </c>
      <c r="N207" s="10">
        <v>8</v>
      </c>
      <c r="O207" s="31">
        <f t="shared" si="10"/>
        <v>4448</v>
      </c>
      <c r="P207" s="32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26">
        <v>742</v>
      </c>
      <c r="M208" s="10">
        <v>74</v>
      </c>
      <c r="N208" s="10">
        <v>2</v>
      </c>
      <c r="O208" s="31">
        <f t="shared" si="10"/>
        <v>4442</v>
      </c>
      <c r="P208" s="32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26">
        <v>730</v>
      </c>
      <c r="M209" s="10">
        <v>73</v>
      </c>
      <c r="N209" s="10">
        <v>0</v>
      </c>
      <c r="O209" s="31">
        <f t="shared" si="10"/>
        <v>4380</v>
      </c>
      <c r="P209" s="32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26">
        <v>730</v>
      </c>
      <c r="M210" s="10">
        <v>73</v>
      </c>
      <c r="N210" s="10">
        <v>0</v>
      </c>
      <c r="O210" s="31">
        <f t="shared" si="10"/>
        <v>4380</v>
      </c>
      <c r="P210" s="32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26">
        <v>730</v>
      </c>
      <c r="M211" s="10">
        <v>73</v>
      </c>
      <c r="N211" s="10">
        <v>0</v>
      </c>
      <c r="O211" s="31">
        <f t="shared" si="10"/>
        <v>4380</v>
      </c>
      <c r="P211" s="32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26">
        <v>730</v>
      </c>
      <c r="M212" s="10">
        <v>73</v>
      </c>
      <c r="N212" s="10">
        <v>0</v>
      </c>
      <c r="O212" s="31">
        <f t="shared" si="10"/>
        <v>4380</v>
      </c>
      <c r="P212" s="32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26">
        <v>723</v>
      </c>
      <c r="M213" s="10">
        <v>72</v>
      </c>
      <c r="N213" s="10">
        <v>3</v>
      </c>
      <c r="O213" s="31">
        <f t="shared" si="10"/>
        <v>4323</v>
      </c>
      <c r="P213" s="32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26">
        <v>700</v>
      </c>
      <c r="M214" s="10">
        <v>70</v>
      </c>
      <c r="N214" s="10">
        <v>0</v>
      </c>
      <c r="O214" s="31">
        <f t="shared" si="10"/>
        <v>4200</v>
      </c>
      <c r="P214" s="32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26">
        <v>650</v>
      </c>
      <c r="M215" s="10">
        <v>65</v>
      </c>
      <c r="N215" s="10">
        <v>0</v>
      </c>
      <c r="O215" s="31">
        <f t="shared" si="10"/>
        <v>3900</v>
      </c>
      <c r="P215" s="32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26">
        <v>636</v>
      </c>
      <c r="M216" s="10">
        <v>63</v>
      </c>
      <c r="N216" s="10">
        <v>6</v>
      </c>
      <c r="O216" s="31">
        <f t="shared" si="10"/>
        <v>3786</v>
      </c>
      <c r="P216" s="32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26">
        <v>630</v>
      </c>
      <c r="M217" s="10">
        <v>63</v>
      </c>
      <c r="N217" s="10">
        <v>0</v>
      </c>
      <c r="O217" s="31">
        <f t="shared" si="10"/>
        <v>3780</v>
      </c>
      <c r="P217" s="32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26">
        <v>630</v>
      </c>
      <c r="M218" s="10">
        <v>63</v>
      </c>
      <c r="N218" s="10">
        <v>0</v>
      </c>
      <c r="O218" s="31">
        <f t="shared" si="10"/>
        <v>3780</v>
      </c>
      <c r="P218" s="32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26">
        <v>620</v>
      </c>
      <c r="M219" s="10">
        <v>62</v>
      </c>
      <c r="N219" s="10">
        <v>0</v>
      </c>
      <c r="O219" s="31">
        <f t="shared" si="10"/>
        <v>3720</v>
      </c>
      <c r="P219" s="32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26">
        <v>600</v>
      </c>
      <c r="M220" s="10">
        <v>60</v>
      </c>
      <c r="N220" s="10">
        <v>0</v>
      </c>
      <c r="O220" s="31">
        <f t="shared" si="10"/>
        <v>3600</v>
      </c>
      <c r="P220" s="32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26">
        <v>600</v>
      </c>
      <c r="M221" s="10">
        <v>60</v>
      </c>
      <c r="N221" s="10">
        <v>0</v>
      </c>
      <c r="O221" s="31">
        <f t="shared" si="10"/>
        <v>3600</v>
      </c>
      <c r="P221" s="32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26">
        <v>600</v>
      </c>
      <c r="M222" s="10">
        <v>60</v>
      </c>
      <c r="N222" s="10">
        <v>0</v>
      </c>
      <c r="O222" s="31">
        <f t="shared" si="10"/>
        <v>3600</v>
      </c>
      <c r="P222" s="32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26">
        <v>600</v>
      </c>
      <c r="M223" s="10">
        <v>60</v>
      </c>
      <c r="N223" s="10">
        <v>0</v>
      </c>
      <c r="O223" s="31">
        <f t="shared" si="10"/>
        <v>3600</v>
      </c>
      <c r="P223" s="32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26">
        <v>600</v>
      </c>
      <c r="M224" s="10">
        <v>60</v>
      </c>
      <c r="N224" s="10">
        <v>0</v>
      </c>
      <c r="O224" s="31">
        <f t="shared" si="10"/>
        <v>3600</v>
      </c>
      <c r="P224" s="32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26">
        <v>550</v>
      </c>
      <c r="M225" s="10">
        <v>55</v>
      </c>
      <c r="N225" s="10">
        <v>0</v>
      </c>
      <c r="O225" s="31">
        <f t="shared" si="10"/>
        <v>3300</v>
      </c>
      <c r="P225" s="32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26">
        <v>542</v>
      </c>
      <c r="M226" s="10">
        <v>54</v>
      </c>
      <c r="N226" s="10">
        <v>2</v>
      </c>
      <c r="O226" s="31">
        <f t="shared" si="10"/>
        <v>3242</v>
      </c>
      <c r="P226" s="32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26">
        <v>542</v>
      </c>
      <c r="M227" s="10">
        <v>54</v>
      </c>
      <c r="N227" s="10">
        <v>2</v>
      </c>
      <c r="O227" s="31">
        <f t="shared" si="10"/>
        <v>3242</v>
      </c>
      <c r="P227" s="32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26">
        <v>530</v>
      </c>
      <c r="M228" s="10">
        <v>53</v>
      </c>
      <c r="N228" s="10">
        <v>0</v>
      </c>
      <c r="O228" s="31">
        <f t="shared" si="10"/>
        <v>3180</v>
      </c>
      <c r="P228" s="32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26">
        <v>530</v>
      </c>
      <c r="M229" s="10">
        <v>53</v>
      </c>
      <c r="N229" s="10">
        <v>0</v>
      </c>
      <c r="O229" s="31">
        <f t="shared" si="10"/>
        <v>3180</v>
      </c>
      <c r="P229" s="32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26">
        <v>530</v>
      </c>
      <c r="M230" s="10">
        <v>53</v>
      </c>
      <c r="N230" s="10">
        <v>0</v>
      </c>
      <c r="O230" s="31">
        <f t="shared" si="10"/>
        <v>3180</v>
      </c>
      <c r="P230" s="32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26">
        <v>530</v>
      </c>
      <c r="M231" s="10">
        <v>53</v>
      </c>
      <c r="N231" s="10">
        <v>0</v>
      </c>
      <c r="O231" s="31">
        <f t="shared" si="10"/>
        <v>3180</v>
      </c>
      <c r="P231" s="32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26">
        <v>528</v>
      </c>
      <c r="M232" s="10">
        <v>52</v>
      </c>
      <c r="N232" s="10">
        <v>8</v>
      </c>
      <c r="O232" s="31">
        <f t="shared" si="10"/>
        <v>3128</v>
      </c>
      <c r="P232" s="32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26">
        <v>518</v>
      </c>
      <c r="M233" s="10">
        <v>51</v>
      </c>
      <c r="N233" s="10">
        <v>8</v>
      </c>
      <c r="O233" s="31">
        <f t="shared" si="10"/>
        <v>3068</v>
      </c>
      <c r="P233" s="32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26">
        <v>506</v>
      </c>
      <c r="M234" s="10">
        <v>50</v>
      </c>
      <c r="N234" s="10">
        <v>6</v>
      </c>
      <c r="O234" s="31">
        <f t="shared" si="10"/>
        <v>3006</v>
      </c>
      <c r="P234" s="32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26">
        <v>506</v>
      </c>
      <c r="M235" s="10">
        <v>50</v>
      </c>
      <c r="N235" s="10">
        <v>6</v>
      </c>
      <c r="O235" s="31">
        <f t="shared" si="10"/>
        <v>3006</v>
      </c>
      <c r="P235" s="32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26">
        <v>506</v>
      </c>
      <c r="M236" s="10">
        <v>50</v>
      </c>
      <c r="N236" s="10">
        <v>6</v>
      </c>
      <c r="O236" s="31">
        <f t="shared" si="10"/>
        <v>3006</v>
      </c>
      <c r="P236" s="32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26">
        <v>500</v>
      </c>
      <c r="M237" s="10">
        <v>50</v>
      </c>
      <c r="N237" s="10">
        <v>0</v>
      </c>
      <c r="O237" s="31">
        <f t="shared" si="10"/>
        <v>3000</v>
      </c>
      <c r="P237" s="32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26">
        <v>500</v>
      </c>
      <c r="M238" s="10">
        <v>50</v>
      </c>
      <c r="N238" s="10">
        <v>0</v>
      </c>
      <c r="O238" s="31">
        <f t="shared" si="10"/>
        <v>3000</v>
      </c>
      <c r="P238" s="32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26">
        <v>500</v>
      </c>
      <c r="M239" s="10">
        <v>50</v>
      </c>
      <c r="N239" s="10">
        <v>0</v>
      </c>
      <c r="O239" s="31">
        <f t="shared" si="10"/>
        <v>3000</v>
      </c>
      <c r="P239" s="32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26">
        <v>500</v>
      </c>
      <c r="M240" s="10">
        <v>50</v>
      </c>
      <c r="N240" s="10">
        <v>0</v>
      </c>
      <c r="O240" s="31">
        <f t="shared" si="10"/>
        <v>3000</v>
      </c>
      <c r="P240" s="32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26">
        <v>500</v>
      </c>
      <c r="M241" s="10">
        <v>50</v>
      </c>
      <c r="N241" s="10">
        <v>0</v>
      </c>
      <c r="O241" s="31">
        <f t="shared" si="10"/>
        <v>3000</v>
      </c>
      <c r="P241" s="32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26">
        <v>500</v>
      </c>
      <c r="M242" s="10">
        <v>50</v>
      </c>
      <c r="N242" s="10">
        <v>0</v>
      </c>
      <c r="O242" s="31">
        <f t="shared" si="10"/>
        <v>3000</v>
      </c>
      <c r="P242" s="32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26">
        <v>500</v>
      </c>
      <c r="M243" s="10">
        <v>50</v>
      </c>
      <c r="N243" s="10">
        <v>0</v>
      </c>
      <c r="O243" s="31">
        <f t="shared" si="10"/>
        <v>3000</v>
      </c>
      <c r="P243" s="32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26">
        <v>500</v>
      </c>
      <c r="M244" s="10">
        <v>50</v>
      </c>
      <c r="N244" s="10">
        <v>0</v>
      </c>
      <c r="O244" s="31">
        <f t="shared" si="10"/>
        <v>3000</v>
      </c>
      <c r="P244" s="32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26">
        <v>500</v>
      </c>
      <c r="M245" s="10">
        <v>50</v>
      </c>
      <c r="N245" s="10">
        <v>0</v>
      </c>
      <c r="O245" s="31">
        <f t="shared" si="10"/>
        <v>3000</v>
      </c>
      <c r="P245" s="32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26">
        <v>450</v>
      </c>
      <c r="M246" s="10">
        <v>45</v>
      </c>
      <c r="N246" s="10">
        <v>0</v>
      </c>
      <c r="O246" s="31">
        <f t="shared" si="10"/>
        <v>2700</v>
      </c>
      <c r="P246" s="32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26">
        <v>448</v>
      </c>
      <c r="M247" s="10">
        <v>44</v>
      </c>
      <c r="N247" s="10">
        <v>8</v>
      </c>
      <c r="O247" s="31">
        <f t="shared" si="10"/>
        <v>2648</v>
      </c>
      <c r="P247" s="32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26">
        <v>430</v>
      </c>
      <c r="M248" s="10">
        <v>43</v>
      </c>
      <c r="N248" s="10">
        <v>0</v>
      </c>
      <c r="O248" s="31">
        <f t="shared" si="10"/>
        <v>2580</v>
      </c>
      <c r="P248" s="32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26">
        <v>430</v>
      </c>
      <c r="M249" s="10">
        <v>43</v>
      </c>
      <c r="N249" s="10">
        <v>0</v>
      </c>
      <c r="O249" s="31">
        <f t="shared" si="10"/>
        <v>2580</v>
      </c>
      <c r="P249" s="32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26">
        <v>430</v>
      </c>
      <c r="M250" s="10">
        <v>43</v>
      </c>
      <c r="N250" s="10">
        <v>0</v>
      </c>
      <c r="O250" s="31">
        <f t="shared" si="10"/>
        <v>2580</v>
      </c>
      <c r="P250" s="32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26">
        <v>430</v>
      </c>
      <c r="M251" s="10">
        <v>43</v>
      </c>
      <c r="N251" s="10">
        <v>0</v>
      </c>
      <c r="O251" s="31">
        <f t="shared" si="10"/>
        <v>2580</v>
      </c>
      <c r="P251" s="32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26">
        <v>430</v>
      </c>
      <c r="M252" s="10">
        <v>43</v>
      </c>
      <c r="N252" s="10">
        <v>0</v>
      </c>
      <c r="O252" s="31">
        <f t="shared" si="10"/>
        <v>2580</v>
      </c>
      <c r="P252" s="32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26">
        <v>430</v>
      </c>
      <c r="M253" s="10">
        <v>43</v>
      </c>
      <c r="N253" s="10">
        <v>0</v>
      </c>
      <c r="O253" s="31">
        <f t="shared" si="10"/>
        <v>2580</v>
      </c>
      <c r="P253" s="32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26">
        <v>430</v>
      </c>
      <c r="M254" s="10">
        <v>43</v>
      </c>
      <c r="N254" s="10">
        <v>0</v>
      </c>
      <c r="O254" s="31">
        <f t="shared" si="10"/>
        <v>2580</v>
      </c>
      <c r="P254" s="32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26">
        <v>430</v>
      </c>
      <c r="M255" s="10">
        <v>43</v>
      </c>
      <c r="N255" s="10">
        <v>0</v>
      </c>
      <c r="O255" s="31">
        <f t="shared" si="10"/>
        <v>2580</v>
      </c>
      <c r="P255" s="32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26">
        <v>430</v>
      </c>
      <c r="M256" s="10">
        <v>43</v>
      </c>
      <c r="N256" s="10">
        <v>0</v>
      </c>
      <c r="O256" s="31">
        <f t="shared" si="10"/>
        <v>2580</v>
      </c>
      <c r="P256" s="32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26">
        <v>400</v>
      </c>
      <c r="M257" s="10">
        <v>40</v>
      </c>
      <c r="N257" s="10">
        <v>0</v>
      </c>
      <c r="O257" s="31">
        <f t="shared" si="10"/>
        <v>2400</v>
      </c>
      <c r="P257" s="32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26">
        <v>400</v>
      </c>
      <c r="M258" s="10">
        <v>40</v>
      </c>
      <c r="N258" s="10">
        <v>0</v>
      </c>
      <c r="O258" s="31">
        <f t="shared" ref="O258:O321" si="13">(M258*60)+N258</f>
        <v>2400</v>
      </c>
      <c r="P258" s="32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26">
        <v>400</v>
      </c>
      <c r="M259" s="10">
        <v>40</v>
      </c>
      <c r="N259" s="10">
        <v>0</v>
      </c>
      <c r="O259" s="31">
        <f t="shared" si="13"/>
        <v>2400</v>
      </c>
      <c r="P259" s="32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26">
        <v>400</v>
      </c>
      <c r="M260" s="10">
        <v>40</v>
      </c>
      <c r="N260" s="10">
        <v>0</v>
      </c>
      <c r="O260" s="31">
        <f t="shared" si="13"/>
        <v>2400</v>
      </c>
      <c r="P260" s="32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26">
        <v>400</v>
      </c>
      <c r="M261" s="10">
        <v>40</v>
      </c>
      <c r="N261" s="10">
        <v>0</v>
      </c>
      <c r="O261" s="31">
        <f t="shared" si="13"/>
        <v>2400</v>
      </c>
      <c r="P261" s="32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26">
        <v>400</v>
      </c>
      <c r="M262" s="10">
        <v>40</v>
      </c>
      <c r="N262" s="10">
        <v>0</v>
      </c>
      <c r="O262" s="31">
        <f t="shared" si="13"/>
        <v>2400</v>
      </c>
      <c r="P262" s="32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26">
        <v>400</v>
      </c>
      <c r="M263" s="10">
        <v>40</v>
      </c>
      <c r="N263" s="10">
        <v>0</v>
      </c>
      <c r="O263" s="31">
        <f t="shared" si="13"/>
        <v>2400</v>
      </c>
      <c r="P263" s="32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26">
        <v>400</v>
      </c>
      <c r="M264" s="10">
        <v>40</v>
      </c>
      <c r="N264" s="10">
        <v>0</v>
      </c>
      <c r="O264" s="31">
        <f t="shared" si="13"/>
        <v>2400</v>
      </c>
      <c r="P264" s="32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26">
        <v>400</v>
      </c>
      <c r="M265" s="10">
        <v>40</v>
      </c>
      <c r="N265" s="10">
        <v>0</v>
      </c>
      <c r="O265" s="31">
        <f t="shared" si="13"/>
        <v>2400</v>
      </c>
      <c r="P265" s="32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26">
        <v>400</v>
      </c>
      <c r="M266" s="10">
        <v>40</v>
      </c>
      <c r="N266" s="10">
        <v>0</v>
      </c>
      <c r="O266" s="31">
        <f t="shared" si="13"/>
        <v>2400</v>
      </c>
      <c r="P266" s="32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26">
        <v>354</v>
      </c>
      <c r="M267" s="10">
        <v>35</v>
      </c>
      <c r="N267" s="10">
        <v>4</v>
      </c>
      <c r="O267" s="31">
        <f t="shared" si="13"/>
        <v>2104</v>
      </c>
      <c r="P267" s="32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26">
        <v>348</v>
      </c>
      <c r="M268" s="10">
        <v>34</v>
      </c>
      <c r="N268" s="10">
        <v>8</v>
      </c>
      <c r="O268" s="31">
        <f t="shared" si="13"/>
        <v>2048</v>
      </c>
      <c r="P268" s="32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26">
        <v>348</v>
      </c>
      <c r="M269" s="10">
        <v>34</v>
      </c>
      <c r="N269" s="10">
        <v>8</v>
      </c>
      <c r="O269" s="31">
        <f t="shared" si="13"/>
        <v>2048</v>
      </c>
      <c r="P269" s="32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26">
        <v>335</v>
      </c>
      <c r="M270" s="10">
        <v>33</v>
      </c>
      <c r="N270" s="10">
        <v>5</v>
      </c>
      <c r="O270" s="31">
        <f t="shared" si="13"/>
        <v>1985</v>
      </c>
      <c r="P270" s="32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26">
        <v>330</v>
      </c>
      <c r="M271" s="10">
        <v>33</v>
      </c>
      <c r="N271" s="10">
        <v>0</v>
      </c>
      <c r="O271" s="31">
        <f t="shared" si="13"/>
        <v>1980</v>
      </c>
      <c r="P271" s="32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26">
        <v>330</v>
      </c>
      <c r="M272" s="10">
        <v>33</v>
      </c>
      <c r="N272" s="10">
        <v>0</v>
      </c>
      <c r="O272" s="31">
        <f t="shared" si="13"/>
        <v>1980</v>
      </c>
      <c r="P272" s="32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26">
        <v>330</v>
      </c>
      <c r="M273" s="10">
        <v>33</v>
      </c>
      <c r="N273" s="10">
        <v>0</v>
      </c>
      <c r="O273" s="31">
        <f t="shared" si="13"/>
        <v>1980</v>
      </c>
      <c r="P273" s="32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26">
        <v>330</v>
      </c>
      <c r="M274" s="10">
        <v>33</v>
      </c>
      <c r="N274" s="10">
        <v>0</v>
      </c>
      <c r="O274" s="31">
        <f t="shared" si="13"/>
        <v>1980</v>
      </c>
      <c r="P274" s="32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26">
        <v>330</v>
      </c>
      <c r="M275" s="10">
        <v>33</v>
      </c>
      <c r="N275" s="10">
        <v>0</v>
      </c>
      <c r="O275" s="31">
        <f t="shared" si="13"/>
        <v>1980</v>
      </c>
      <c r="P275" s="32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26">
        <v>330</v>
      </c>
      <c r="M276" s="10">
        <v>33</v>
      </c>
      <c r="N276" s="10">
        <v>0</v>
      </c>
      <c r="O276" s="31">
        <f t="shared" si="13"/>
        <v>1980</v>
      </c>
      <c r="P276" s="32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26">
        <v>330</v>
      </c>
      <c r="M277" s="10">
        <v>33</v>
      </c>
      <c r="N277" s="10">
        <v>0</v>
      </c>
      <c r="O277" s="31">
        <f t="shared" si="13"/>
        <v>1980</v>
      </c>
      <c r="P277" s="32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26">
        <v>330</v>
      </c>
      <c r="M278" s="10">
        <v>33</v>
      </c>
      <c r="N278" s="10">
        <v>0</v>
      </c>
      <c r="O278" s="31">
        <f t="shared" si="13"/>
        <v>1980</v>
      </c>
      <c r="P278" s="32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26">
        <v>330</v>
      </c>
      <c r="M279" s="10">
        <v>33</v>
      </c>
      <c r="N279" s="10">
        <v>0</v>
      </c>
      <c r="O279" s="31">
        <f t="shared" si="13"/>
        <v>1980</v>
      </c>
      <c r="P279" s="32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26">
        <v>330</v>
      </c>
      <c r="M280" s="10">
        <v>33</v>
      </c>
      <c r="N280" s="10">
        <v>0</v>
      </c>
      <c r="O280" s="31">
        <f t="shared" si="13"/>
        <v>1980</v>
      </c>
      <c r="P280" s="32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26">
        <v>330</v>
      </c>
      <c r="M281" s="10">
        <v>33</v>
      </c>
      <c r="N281" s="10">
        <v>0</v>
      </c>
      <c r="O281" s="31">
        <f t="shared" si="13"/>
        <v>1980</v>
      </c>
      <c r="P281" s="32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26">
        <v>304</v>
      </c>
      <c r="M282" s="10">
        <v>30</v>
      </c>
      <c r="N282" s="10">
        <v>4</v>
      </c>
      <c r="O282" s="31">
        <f t="shared" si="13"/>
        <v>1804</v>
      </c>
      <c r="P282" s="32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26">
        <v>300</v>
      </c>
      <c r="M283" s="10">
        <v>30</v>
      </c>
      <c r="N283" s="10">
        <v>0</v>
      </c>
      <c r="O283" s="31">
        <f t="shared" si="13"/>
        <v>1800</v>
      </c>
      <c r="P283" s="32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26">
        <v>300</v>
      </c>
      <c r="M284" s="10">
        <v>30</v>
      </c>
      <c r="N284" s="10">
        <v>0</v>
      </c>
      <c r="O284" s="31">
        <f t="shared" si="13"/>
        <v>1800</v>
      </c>
      <c r="P284" s="32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26">
        <v>300</v>
      </c>
      <c r="M285" s="10">
        <v>30</v>
      </c>
      <c r="N285" s="10">
        <v>0</v>
      </c>
      <c r="O285" s="31">
        <f t="shared" si="13"/>
        <v>1800</v>
      </c>
      <c r="P285" s="32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26">
        <v>300</v>
      </c>
      <c r="M286" s="10">
        <v>30</v>
      </c>
      <c r="N286" s="10">
        <v>0</v>
      </c>
      <c r="O286" s="31">
        <f t="shared" si="13"/>
        <v>1800</v>
      </c>
      <c r="P286" s="32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26">
        <v>300</v>
      </c>
      <c r="M287" s="10">
        <v>30</v>
      </c>
      <c r="N287" s="10">
        <v>0</v>
      </c>
      <c r="O287" s="31">
        <f t="shared" si="13"/>
        <v>1800</v>
      </c>
      <c r="P287" s="32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26">
        <v>300</v>
      </c>
      <c r="M288" s="10">
        <v>30</v>
      </c>
      <c r="N288" s="10">
        <v>0</v>
      </c>
      <c r="O288" s="31">
        <f t="shared" si="13"/>
        <v>1800</v>
      </c>
      <c r="P288" s="32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26">
        <v>300</v>
      </c>
      <c r="M289" s="10">
        <v>30</v>
      </c>
      <c r="N289" s="10">
        <v>0</v>
      </c>
      <c r="O289" s="31">
        <f t="shared" si="13"/>
        <v>1800</v>
      </c>
      <c r="P289" s="32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26">
        <v>300</v>
      </c>
      <c r="M290" s="10">
        <v>30</v>
      </c>
      <c r="N290" s="10">
        <v>0</v>
      </c>
      <c r="O290" s="31">
        <f t="shared" si="13"/>
        <v>1800</v>
      </c>
      <c r="P290" s="32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26">
        <v>300</v>
      </c>
      <c r="M291" s="10">
        <v>30</v>
      </c>
      <c r="N291" s="10">
        <v>0</v>
      </c>
      <c r="O291" s="31">
        <f t="shared" si="13"/>
        <v>1800</v>
      </c>
      <c r="P291" s="32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26">
        <v>300</v>
      </c>
      <c r="M292" s="10">
        <v>30</v>
      </c>
      <c r="N292" s="10">
        <v>0</v>
      </c>
      <c r="O292" s="31">
        <f t="shared" si="13"/>
        <v>1800</v>
      </c>
      <c r="P292" s="32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26">
        <v>300</v>
      </c>
      <c r="M293" s="10">
        <v>30</v>
      </c>
      <c r="N293" s="10">
        <v>0</v>
      </c>
      <c r="O293" s="31">
        <f t="shared" si="13"/>
        <v>1800</v>
      </c>
      <c r="P293" s="32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26">
        <v>300</v>
      </c>
      <c r="M294" s="10">
        <v>30</v>
      </c>
      <c r="N294" s="10">
        <v>0</v>
      </c>
      <c r="O294" s="31">
        <f t="shared" si="13"/>
        <v>1800</v>
      </c>
      <c r="P294" s="32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26">
        <v>300</v>
      </c>
      <c r="M295" s="10">
        <v>30</v>
      </c>
      <c r="N295" s="10">
        <v>0</v>
      </c>
      <c r="O295" s="31">
        <f t="shared" si="13"/>
        <v>1800</v>
      </c>
      <c r="P295" s="32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26">
        <v>300</v>
      </c>
      <c r="M296" s="10">
        <v>30</v>
      </c>
      <c r="N296" s="10">
        <v>0</v>
      </c>
      <c r="O296" s="31">
        <f t="shared" si="13"/>
        <v>1800</v>
      </c>
      <c r="P296" s="32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26">
        <v>300</v>
      </c>
      <c r="M297" s="10">
        <v>30</v>
      </c>
      <c r="N297" s="10">
        <v>0</v>
      </c>
      <c r="O297" s="31">
        <f t="shared" si="13"/>
        <v>1800</v>
      </c>
      <c r="P297" s="32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26">
        <v>300</v>
      </c>
      <c r="M298" s="10">
        <v>30</v>
      </c>
      <c r="N298" s="10">
        <v>0</v>
      </c>
      <c r="O298" s="31">
        <f t="shared" si="13"/>
        <v>1800</v>
      </c>
      <c r="P298" s="32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26">
        <v>236</v>
      </c>
      <c r="M299" s="10">
        <v>23</v>
      </c>
      <c r="N299" s="10">
        <v>6</v>
      </c>
      <c r="O299" s="31">
        <f t="shared" si="13"/>
        <v>1386</v>
      </c>
      <c r="P299" s="32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26">
        <v>230</v>
      </c>
      <c r="M300" s="10">
        <v>23</v>
      </c>
      <c r="N300" s="10">
        <v>0</v>
      </c>
      <c r="O300" s="31">
        <f t="shared" si="13"/>
        <v>1380</v>
      </c>
      <c r="P300" s="32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26">
        <v>230</v>
      </c>
      <c r="M301" s="10">
        <v>23</v>
      </c>
      <c r="N301" s="10">
        <v>0</v>
      </c>
      <c r="O301" s="31">
        <f t="shared" si="13"/>
        <v>1380</v>
      </c>
      <c r="P301" s="32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26">
        <v>230</v>
      </c>
      <c r="M302" s="10">
        <v>23</v>
      </c>
      <c r="N302" s="10">
        <v>0</v>
      </c>
      <c r="O302" s="31">
        <f t="shared" si="13"/>
        <v>1380</v>
      </c>
      <c r="P302" s="32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26">
        <v>230</v>
      </c>
      <c r="M303" s="10">
        <v>23</v>
      </c>
      <c r="N303" s="10">
        <v>0</v>
      </c>
      <c r="O303" s="31">
        <f t="shared" si="13"/>
        <v>1380</v>
      </c>
      <c r="P303" s="32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26">
        <v>230</v>
      </c>
      <c r="M304" s="10">
        <v>23</v>
      </c>
      <c r="N304" s="10">
        <v>0</v>
      </c>
      <c r="O304" s="31">
        <f t="shared" si="13"/>
        <v>1380</v>
      </c>
      <c r="P304" s="32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26">
        <v>230</v>
      </c>
      <c r="M305" s="10">
        <v>23</v>
      </c>
      <c r="N305" s="10">
        <v>0</v>
      </c>
      <c r="O305" s="31">
        <f t="shared" si="13"/>
        <v>1380</v>
      </c>
      <c r="P305" s="32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26">
        <v>230</v>
      </c>
      <c r="M306" s="10">
        <v>23</v>
      </c>
      <c r="N306" s="10">
        <v>0</v>
      </c>
      <c r="O306" s="31">
        <f t="shared" si="13"/>
        <v>1380</v>
      </c>
      <c r="P306" s="32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26">
        <v>230</v>
      </c>
      <c r="M307" s="10">
        <v>23</v>
      </c>
      <c r="N307" s="10">
        <v>0</v>
      </c>
      <c r="O307" s="31">
        <f t="shared" si="13"/>
        <v>1380</v>
      </c>
      <c r="P307" s="32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26">
        <v>230</v>
      </c>
      <c r="M308" s="10">
        <v>23</v>
      </c>
      <c r="N308" s="10">
        <v>0</v>
      </c>
      <c r="O308" s="31">
        <f t="shared" si="13"/>
        <v>1380</v>
      </c>
      <c r="P308" s="32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26">
        <v>230</v>
      </c>
      <c r="M309" s="10">
        <v>23</v>
      </c>
      <c r="N309" s="10">
        <v>0</v>
      </c>
      <c r="O309" s="31">
        <f t="shared" si="13"/>
        <v>1380</v>
      </c>
      <c r="P309" s="32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26">
        <v>230</v>
      </c>
      <c r="M310" s="10">
        <v>23</v>
      </c>
      <c r="N310" s="10">
        <v>0</v>
      </c>
      <c r="O310" s="31">
        <f t="shared" si="13"/>
        <v>1380</v>
      </c>
      <c r="P310" s="32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26">
        <v>230</v>
      </c>
      <c r="M311" s="10">
        <v>23</v>
      </c>
      <c r="N311" s="10">
        <v>0</v>
      </c>
      <c r="O311" s="31">
        <f t="shared" si="13"/>
        <v>1380</v>
      </c>
      <c r="P311" s="32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26">
        <v>230</v>
      </c>
      <c r="M312" s="10">
        <v>23</v>
      </c>
      <c r="N312" s="10">
        <v>0</v>
      </c>
      <c r="O312" s="31">
        <f t="shared" si="13"/>
        <v>1380</v>
      </c>
      <c r="P312" s="32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26">
        <v>218</v>
      </c>
      <c r="M313" s="10">
        <v>21</v>
      </c>
      <c r="N313" s="10">
        <v>8</v>
      </c>
      <c r="O313" s="31">
        <f t="shared" si="13"/>
        <v>1268</v>
      </c>
      <c r="P313" s="32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26">
        <v>212</v>
      </c>
      <c r="M314" s="10">
        <v>21</v>
      </c>
      <c r="N314" s="10">
        <v>2</v>
      </c>
      <c r="O314" s="31">
        <f t="shared" si="13"/>
        <v>1262</v>
      </c>
      <c r="P314" s="32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26">
        <v>210</v>
      </c>
      <c r="M315" s="10">
        <v>21</v>
      </c>
      <c r="N315" s="10">
        <v>0</v>
      </c>
      <c r="O315" s="31">
        <f t="shared" si="13"/>
        <v>1260</v>
      </c>
      <c r="P315" s="32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26">
        <v>201</v>
      </c>
      <c r="M316" s="10">
        <v>20</v>
      </c>
      <c r="N316" s="10">
        <v>1</v>
      </c>
      <c r="O316" s="31">
        <f t="shared" si="13"/>
        <v>1201</v>
      </c>
      <c r="P316" s="32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26">
        <v>200</v>
      </c>
      <c r="M317" s="10">
        <v>20</v>
      </c>
      <c r="N317" s="10">
        <v>0</v>
      </c>
      <c r="O317" s="31">
        <f t="shared" si="13"/>
        <v>1200</v>
      </c>
      <c r="P317" s="32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26">
        <v>200</v>
      </c>
      <c r="M318" s="10">
        <v>20</v>
      </c>
      <c r="N318" s="10">
        <v>0</v>
      </c>
      <c r="O318" s="31">
        <f t="shared" si="13"/>
        <v>1200</v>
      </c>
      <c r="P318" s="32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26">
        <v>200</v>
      </c>
      <c r="M319" s="10">
        <v>20</v>
      </c>
      <c r="N319" s="10">
        <v>0</v>
      </c>
      <c r="O319" s="31">
        <f t="shared" si="13"/>
        <v>1200</v>
      </c>
      <c r="P319" s="32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26">
        <v>200</v>
      </c>
      <c r="M320" s="10">
        <v>20</v>
      </c>
      <c r="N320" s="10">
        <v>0</v>
      </c>
      <c r="O320" s="31">
        <f t="shared" si="13"/>
        <v>1200</v>
      </c>
      <c r="P320" s="32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26">
        <v>200</v>
      </c>
      <c r="M321" s="10">
        <v>20</v>
      </c>
      <c r="N321" s="10">
        <v>0</v>
      </c>
      <c r="O321" s="31">
        <f t="shared" si="13"/>
        <v>1200</v>
      </c>
      <c r="P321" s="32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26">
        <v>200</v>
      </c>
      <c r="M322" s="10">
        <v>20</v>
      </c>
      <c r="N322" s="10">
        <v>0</v>
      </c>
      <c r="O322" s="31">
        <f t="shared" ref="O322:O385" si="16">(M322*60)+N322</f>
        <v>1200</v>
      </c>
      <c r="P322" s="32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26">
        <v>200</v>
      </c>
      <c r="M323" s="10">
        <v>20</v>
      </c>
      <c r="N323" s="10">
        <v>0</v>
      </c>
      <c r="O323" s="31">
        <f t="shared" si="16"/>
        <v>1200</v>
      </c>
      <c r="P323" s="32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26">
        <v>200</v>
      </c>
      <c r="M324" s="10">
        <v>20</v>
      </c>
      <c r="N324" s="10">
        <v>0</v>
      </c>
      <c r="O324" s="31">
        <f t="shared" si="16"/>
        <v>1200</v>
      </c>
      <c r="P324" s="32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26">
        <v>200</v>
      </c>
      <c r="M325" s="10">
        <v>20</v>
      </c>
      <c r="N325" s="10">
        <v>0</v>
      </c>
      <c r="O325" s="31">
        <f t="shared" si="16"/>
        <v>1200</v>
      </c>
      <c r="P325" s="32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26">
        <v>200</v>
      </c>
      <c r="M326" s="10">
        <v>20</v>
      </c>
      <c r="N326" s="10">
        <v>0</v>
      </c>
      <c r="O326" s="31">
        <f t="shared" si="16"/>
        <v>1200</v>
      </c>
      <c r="P326" s="32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26">
        <v>200</v>
      </c>
      <c r="M327" s="10">
        <v>20</v>
      </c>
      <c r="N327" s="10">
        <v>0</v>
      </c>
      <c r="O327" s="31">
        <f t="shared" si="16"/>
        <v>1200</v>
      </c>
      <c r="P327" s="32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26">
        <v>200</v>
      </c>
      <c r="M328" s="10">
        <v>20</v>
      </c>
      <c r="N328" s="10">
        <v>0</v>
      </c>
      <c r="O328" s="31">
        <f t="shared" si="16"/>
        <v>1200</v>
      </c>
      <c r="P328" s="32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26">
        <v>200</v>
      </c>
      <c r="M329" s="10">
        <v>20</v>
      </c>
      <c r="N329" s="10">
        <v>0</v>
      </c>
      <c r="O329" s="31">
        <f t="shared" si="16"/>
        <v>1200</v>
      </c>
      <c r="P329" s="32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26">
        <v>197</v>
      </c>
      <c r="M330" s="10">
        <v>19</v>
      </c>
      <c r="N330" s="10">
        <v>7</v>
      </c>
      <c r="O330" s="31">
        <f t="shared" si="16"/>
        <v>1147</v>
      </c>
      <c r="P330" s="32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26">
        <v>145</v>
      </c>
      <c r="M331" s="10">
        <v>14</v>
      </c>
      <c r="N331" s="10">
        <v>5</v>
      </c>
      <c r="O331" s="31">
        <f t="shared" si="16"/>
        <v>845</v>
      </c>
      <c r="P331" s="32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26">
        <v>140</v>
      </c>
      <c r="M332" s="10">
        <v>14</v>
      </c>
      <c r="N332" s="10">
        <v>0</v>
      </c>
      <c r="O332" s="31">
        <f t="shared" si="16"/>
        <v>840</v>
      </c>
      <c r="P332" s="32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26">
        <v>136</v>
      </c>
      <c r="M333" s="10">
        <v>13</v>
      </c>
      <c r="N333" s="10">
        <v>6</v>
      </c>
      <c r="O333" s="31">
        <f t="shared" si="16"/>
        <v>786</v>
      </c>
      <c r="P333" s="32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26">
        <v>130</v>
      </c>
      <c r="M334" s="10">
        <v>13</v>
      </c>
      <c r="N334" s="10">
        <v>0</v>
      </c>
      <c r="O334" s="31">
        <f t="shared" si="16"/>
        <v>780</v>
      </c>
      <c r="P334" s="32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26">
        <v>130</v>
      </c>
      <c r="M335" s="10">
        <v>13</v>
      </c>
      <c r="N335" s="10">
        <v>0</v>
      </c>
      <c r="O335" s="31">
        <f t="shared" si="16"/>
        <v>780</v>
      </c>
      <c r="P335" s="32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26">
        <v>130</v>
      </c>
      <c r="M336" s="10">
        <v>13</v>
      </c>
      <c r="N336" s="10">
        <v>0</v>
      </c>
      <c r="O336" s="31">
        <f t="shared" si="16"/>
        <v>780</v>
      </c>
      <c r="P336" s="32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26">
        <v>130</v>
      </c>
      <c r="M337" s="10">
        <v>13</v>
      </c>
      <c r="N337" s="10">
        <v>0</v>
      </c>
      <c r="O337" s="31">
        <f t="shared" si="16"/>
        <v>780</v>
      </c>
      <c r="P337" s="32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26">
        <v>130</v>
      </c>
      <c r="M338" s="10">
        <v>13</v>
      </c>
      <c r="N338" s="10">
        <v>0</v>
      </c>
      <c r="O338" s="31">
        <f t="shared" si="16"/>
        <v>780</v>
      </c>
      <c r="P338" s="32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26">
        <v>130</v>
      </c>
      <c r="M339" s="10">
        <v>13</v>
      </c>
      <c r="N339" s="10">
        <v>0</v>
      </c>
      <c r="O339" s="31">
        <f t="shared" si="16"/>
        <v>780</v>
      </c>
      <c r="P339" s="32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26">
        <v>130</v>
      </c>
      <c r="M340" s="10">
        <v>13</v>
      </c>
      <c r="N340" s="10">
        <v>0</v>
      </c>
      <c r="O340" s="31">
        <f t="shared" si="16"/>
        <v>780</v>
      </c>
      <c r="P340" s="32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26">
        <v>130</v>
      </c>
      <c r="M341" s="10">
        <v>13</v>
      </c>
      <c r="N341" s="10">
        <v>0</v>
      </c>
      <c r="O341" s="31">
        <f t="shared" si="16"/>
        <v>780</v>
      </c>
      <c r="P341" s="32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26">
        <v>130</v>
      </c>
      <c r="M342" s="10">
        <v>13</v>
      </c>
      <c r="N342" s="10">
        <v>0</v>
      </c>
      <c r="O342" s="31">
        <f t="shared" si="16"/>
        <v>780</v>
      </c>
      <c r="P342" s="32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26">
        <v>130</v>
      </c>
      <c r="M343" s="10">
        <v>13</v>
      </c>
      <c r="N343" s="10">
        <v>0</v>
      </c>
      <c r="O343" s="31">
        <f t="shared" si="16"/>
        <v>780</v>
      </c>
      <c r="P343" s="32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26">
        <v>130</v>
      </c>
      <c r="M344" s="10">
        <v>13</v>
      </c>
      <c r="N344" s="10">
        <v>0</v>
      </c>
      <c r="O344" s="31">
        <f t="shared" si="16"/>
        <v>780</v>
      </c>
      <c r="P344" s="32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26">
        <v>130</v>
      </c>
      <c r="M345" s="10">
        <v>13</v>
      </c>
      <c r="N345" s="10">
        <v>0</v>
      </c>
      <c r="O345" s="31">
        <f t="shared" si="16"/>
        <v>780</v>
      </c>
      <c r="P345" s="32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26">
        <v>130</v>
      </c>
      <c r="M346" s="10">
        <v>13</v>
      </c>
      <c r="N346" s="10">
        <v>0</v>
      </c>
      <c r="O346" s="31">
        <f t="shared" si="16"/>
        <v>780</v>
      </c>
      <c r="P346" s="32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26">
        <v>130</v>
      </c>
      <c r="M347" s="10">
        <v>13</v>
      </c>
      <c r="N347" s="10">
        <v>0</v>
      </c>
      <c r="O347" s="31">
        <f t="shared" si="16"/>
        <v>780</v>
      </c>
      <c r="P347" s="32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26">
        <v>100</v>
      </c>
      <c r="M348" s="10">
        <v>10</v>
      </c>
      <c r="N348" s="10">
        <v>0</v>
      </c>
      <c r="O348" s="31">
        <f t="shared" si="16"/>
        <v>600</v>
      </c>
      <c r="P348" s="32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26">
        <v>100</v>
      </c>
      <c r="M349" s="10">
        <v>10</v>
      </c>
      <c r="N349" s="10">
        <v>0</v>
      </c>
      <c r="O349" s="31">
        <f t="shared" si="16"/>
        <v>600</v>
      </c>
      <c r="P349" s="32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26">
        <v>100</v>
      </c>
      <c r="M350" s="10">
        <v>10</v>
      </c>
      <c r="N350" s="10">
        <v>0</v>
      </c>
      <c r="O350" s="31">
        <f t="shared" si="16"/>
        <v>600</v>
      </c>
      <c r="P350" s="32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26">
        <v>100</v>
      </c>
      <c r="M351" s="10">
        <v>10</v>
      </c>
      <c r="N351" s="10">
        <v>0</v>
      </c>
      <c r="O351" s="31">
        <f t="shared" si="16"/>
        <v>600</v>
      </c>
      <c r="P351" s="32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26">
        <v>100</v>
      </c>
      <c r="M352" s="10">
        <v>10</v>
      </c>
      <c r="N352" s="10">
        <v>0</v>
      </c>
      <c r="O352" s="31">
        <f t="shared" si="16"/>
        <v>600</v>
      </c>
      <c r="P352" s="32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26">
        <v>100</v>
      </c>
      <c r="M353" s="10">
        <v>10</v>
      </c>
      <c r="N353" s="10">
        <v>0</v>
      </c>
      <c r="O353" s="31">
        <f t="shared" si="16"/>
        <v>600</v>
      </c>
      <c r="P353" s="32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26">
        <v>100</v>
      </c>
      <c r="M354" s="10">
        <v>10</v>
      </c>
      <c r="N354" s="10">
        <v>0</v>
      </c>
      <c r="O354" s="31">
        <f t="shared" si="16"/>
        <v>600</v>
      </c>
      <c r="P354" s="32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26">
        <v>100</v>
      </c>
      <c r="M355" s="10">
        <v>10</v>
      </c>
      <c r="N355" s="10">
        <v>0</v>
      </c>
      <c r="O355" s="31">
        <f t="shared" si="16"/>
        <v>600</v>
      </c>
      <c r="P355" s="32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26">
        <v>100</v>
      </c>
      <c r="M356" s="10">
        <v>10</v>
      </c>
      <c r="N356" s="10">
        <v>0</v>
      </c>
      <c r="O356" s="31">
        <f t="shared" si="16"/>
        <v>600</v>
      </c>
      <c r="P356" s="32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26">
        <v>100</v>
      </c>
      <c r="M357" s="10">
        <v>10</v>
      </c>
      <c r="N357" s="10">
        <v>0</v>
      </c>
      <c r="O357" s="31">
        <f t="shared" si="16"/>
        <v>600</v>
      </c>
      <c r="P357" s="32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26">
        <v>100</v>
      </c>
      <c r="M358" s="10">
        <v>10</v>
      </c>
      <c r="N358" s="10">
        <v>0</v>
      </c>
      <c r="O358" s="31">
        <f t="shared" si="16"/>
        <v>600</v>
      </c>
      <c r="P358" s="32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26">
        <v>100</v>
      </c>
      <c r="M359" s="10">
        <v>10</v>
      </c>
      <c r="N359" s="10">
        <v>0</v>
      </c>
      <c r="O359" s="31">
        <f t="shared" si="16"/>
        <v>600</v>
      </c>
      <c r="P359" s="32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26">
        <v>100</v>
      </c>
      <c r="M360" s="10">
        <v>10</v>
      </c>
      <c r="N360" s="10">
        <v>0</v>
      </c>
      <c r="O360" s="31">
        <f t="shared" si="16"/>
        <v>600</v>
      </c>
      <c r="P360" s="32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26">
        <v>100</v>
      </c>
      <c r="M361" s="10">
        <v>10</v>
      </c>
      <c r="N361" s="10">
        <v>0</v>
      </c>
      <c r="O361" s="31">
        <f t="shared" si="16"/>
        <v>600</v>
      </c>
      <c r="P361" s="32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26">
        <v>100</v>
      </c>
      <c r="M362" s="10">
        <v>10</v>
      </c>
      <c r="N362" s="10">
        <v>0</v>
      </c>
      <c r="O362" s="31">
        <f t="shared" si="16"/>
        <v>600</v>
      </c>
      <c r="P362" s="32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26">
        <v>100</v>
      </c>
      <c r="M363" s="10">
        <v>10</v>
      </c>
      <c r="N363" s="10">
        <v>0</v>
      </c>
      <c r="O363" s="31">
        <f t="shared" si="16"/>
        <v>600</v>
      </c>
      <c r="P363" s="32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26">
        <v>100</v>
      </c>
      <c r="M364" s="10">
        <v>10</v>
      </c>
      <c r="N364" s="10">
        <v>0</v>
      </c>
      <c r="O364" s="31">
        <f t="shared" si="16"/>
        <v>600</v>
      </c>
      <c r="P364" s="32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26">
        <v>100</v>
      </c>
      <c r="M365" s="10">
        <v>10</v>
      </c>
      <c r="N365" s="10">
        <v>0</v>
      </c>
      <c r="O365" s="31">
        <f t="shared" si="16"/>
        <v>600</v>
      </c>
      <c r="P365" s="32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26">
        <v>100</v>
      </c>
      <c r="M366" s="10">
        <v>10</v>
      </c>
      <c r="N366" s="10">
        <v>0</v>
      </c>
      <c r="O366" s="31">
        <f t="shared" si="16"/>
        <v>600</v>
      </c>
      <c r="P366" s="32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26">
        <v>100</v>
      </c>
      <c r="M367" s="10">
        <v>10</v>
      </c>
      <c r="N367" s="10">
        <v>0</v>
      </c>
      <c r="O367" s="31">
        <f t="shared" si="16"/>
        <v>600</v>
      </c>
      <c r="P367" s="32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26">
        <v>100</v>
      </c>
      <c r="M368" s="10">
        <v>10</v>
      </c>
      <c r="N368" s="10">
        <v>0</v>
      </c>
      <c r="O368" s="31">
        <f t="shared" si="16"/>
        <v>600</v>
      </c>
      <c r="P368" s="32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26">
        <v>100</v>
      </c>
      <c r="M369" s="10">
        <v>10</v>
      </c>
      <c r="N369" s="10">
        <v>0</v>
      </c>
      <c r="O369" s="31">
        <f t="shared" si="16"/>
        <v>600</v>
      </c>
      <c r="P369" s="32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26">
        <v>100</v>
      </c>
      <c r="M370" s="10">
        <v>10</v>
      </c>
      <c r="N370" s="10">
        <v>0</v>
      </c>
      <c r="O370" s="31">
        <f t="shared" si="16"/>
        <v>600</v>
      </c>
      <c r="P370" s="32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26">
        <v>100</v>
      </c>
      <c r="M371" s="10">
        <v>10</v>
      </c>
      <c r="N371" s="10">
        <v>0</v>
      </c>
      <c r="O371" s="31">
        <f t="shared" si="16"/>
        <v>600</v>
      </c>
      <c r="P371" s="32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26">
        <v>100</v>
      </c>
      <c r="M372" s="10">
        <v>10</v>
      </c>
      <c r="N372" s="10">
        <v>0</v>
      </c>
      <c r="O372" s="31">
        <f t="shared" si="16"/>
        <v>600</v>
      </c>
      <c r="P372" s="32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26">
        <v>100</v>
      </c>
      <c r="M373" s="10">
        <v>10</v>
      </c>
      <c r="N373" s="10">
        <v>0</v>
      </c>
      <c r="O373" s="31">
        <f t="shared" si="16"/>
        <v>600</v>
      </c>
      <c r="P373" s="32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26">
        <v>100</v>
      </c>
      <c r="M374" s="10">
        <v>10</v>
      </c>
      <c r="N374" s="10">
        <v>0</v>
      </c>
      <c r="O374" s="31">
        <f t="shared" si="16"/>
        <v>600</v>
      </c>
      <c r="P374" s="32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26">
        <v>100</v>
      </c>
      <c r="M375" s="10">
        <v>10</v>
      </c>
      <c r="N375" s="10">
        <v>0</v>
      </c>
      <c r="O375" s="31">
        <f t="shared" si="16"/>
        <v>600</v>
      </c>
      <c r="P375" s="32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26">
        <v>100</v>
      </c>
      <c r="M376" s="10">
        <v>10</v>
      </c>
      <c r="N376" s="10">
        <v>0</v>
      </c>
      <c r="O376" s="31">
        <f t="shared" si="16"/>
        <v>600</v>
      </c>
      <c r="P376" s="32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26">
        <v>100</v>
      </c>
      <c r="M377" s="10">
        <v>10</v>
      </c>
      <c r="N377" s="10">
        <v>0</v>
      </c>
      <c r="O377" s="31">
        <f t="shared" si="16"/>
        <v>600</v>
      </c>
      <c r="P377" s="32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26">
        <v>100</v>
      </c>
      <c r="M378" s="10">
        <v>10</v>
      </c>
      <c r="N378" s="10">
        <v>0</v>
      </c>
      <c r="O378" s="31">
        <f t="shared" si="16"/>
        <v>600</v>
      </c>
      <c r="P378" s="32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26">
        <v>100</v>
      </c>
      <c r="M379" s="10">
        <v>10</v>
      </c>
      <c r="N379" s="10">
        <v>0</v>
      </c>
      <c r="O379" s="31">
        <f t="shared" si="16"/>
        <v>600</v>
      </c>
      <c r="P379" s="32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26">
        <v>87.3</v>
      </c>
      <c r="M380" s="10">
        <v>87</v>
      </c>
      <c r="N380" s="10">
        <v>0.3</v>
      </c>
      <c r="O380" s="31">
        <f t="shared" si="16"/>
        <v>5220.3</v>
      </c>
      <c r="P380" s="32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26">
        <v>78.8</v>
      </c>
      <c r="M381" s="10">
        <v>78</v>
      </c>
      <c r="N381" s="10">
        <v>0.8</v>
      </c>
      <c r="O381" s="31">
        <f t="shared" ref="O381" si="18">(M381*60)+N381</f>
        <v>4680.8</v>
      </c>
      <c r="P381" s="32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26">
        <v>75</v>
      </c>
      <c r="M382" s="10">
        <v>75</v>
      </c>
      <c r="O382" s="31">
        <f t="shared" si="16"/>
        <v>4500</v>
      </c>
      <c r="P382" s="32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26">
        <v>75</v>
      </c>
      <c r="M383" s="10">
        <v>75</v>
      </c>
      <c r="O383" s="31">
        <f t="shared" si="16"/>
        <v>4500</v>
      </c>
      <c r="P383" s="32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26">
        <v>75</v>
      </c>
      <c r="M384" s="10">
        <v>75</v>
      </c>
      <c r="O384" s="31">
        <f t="shared" si="16"/>
        <v>4500</v>
      </c>
      <c r="P384" s="32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26">
        <v>75</v>
      </c>
      <c r="M385" s="10">
        <v>75</v>
      </c>
      <c r="O385" s="31">
        <f t="shared" si="16"/>
        <v>4500</v>
      </c>
      <c r="P385" s="32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26">
        <v>74.599999999999994</v>
      </c>
      <c r="M386" s="10">
        <v>74</v>
      </c>
      <c r="N386" s="10">
        <v>0.6</v>
      </c>
      <c r="O386" s="31">
        <f t="shared" ref="O386:O449" si="20">(M386*60)+N386</f>
        <v>4440.6000000000004</v>
      </c>
      <c r="P386" s="32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26">
        <v>74</v>
      </c>
      <c r="M387" s="10">
        <v>74</v>
      </c>
      <c r="O387" s="31">
        <f t="shared" si="20"/>
        <v>4440</v>
      </c>
      <c r="P387" s="32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26">
        <v>74</v>
      </c>
      <c r="M388" s="10">
        <v>74</v>
      </c>
      <c r="O388" s="31">
        <f t="shared" si="20"/>
        <v>4440</v>
      </c>
      <c r="P388" s="32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26">
        <v>74</v>
      </c>
      <c r="M389" s="10">
        <v>74</v>
      </c>
      <c r="O389" s="31">
        <f t="shared" si="20"/>
        <v>4440</v>
      </c>
      <c r="P389" s="32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26">
        <v>73</v>
      </c>
      <c r="M390" s="10">
        <v>73</v>
      </c>
      <c r="O390" s="31">
        <f t="shared" si="20"/>
        <v>4380</v>
      </c>
      <c r="P390" s="32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26">
        <v>73</v>
      </c>
      <c r="M391" s="10">
        <v>73</v>
      </c>
      <c r="O391" s="31">
        <f t="shared" si="20"/>
        <v>4380</v>
      </c>
      <c r="P391" s="32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26">
        <v>72.099999999999994</v>
      </c>
      <c r="M392" s="10">
        <v>72</v>
      </c>
      <c r="N392" s="10">
        <v>0.1</v>
      </c>
      <c r="O392" s="31">
        <f t="shared" si="20"/>
        <v>4320.1000000000004</v>
      </c>
      <c r="P392" s="32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26">
        <v>72</v>
      </c>
      <c r="M393" s="10">
        <v>72</v>
      </c>
      <c r="O393" s="31">
        <f t="shared" si="20"/>
        <v>4320</v>
      </c>
      <c r="P393" s="32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26">
        <v>72</v>
      </c>
      <c r="M394" s="10">
        <v>72</v>
      </c>
      <c r="O394" s="31">
        <f t="shared" si="20"/>
        <v>4320</v>
      </c>
      <c r="P394" s="32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26">
        <v>71</v>
      </c>
      <c r="M395" s="10">
        <v>71</v>
      </c>
      <c r="O395" s="31">
        <f t="shared" si="20"/>
        <v>4260</v>
      </c>
      <c r="P395" s="32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26">
        <v>70</v>
      </c>
      <c r="M396" s="10">
        <v>70</v>
      </c>
      <c r="O396" s="31">
        <f t="shared" si="20"/>
        <v>4200</v>
      </c>
      <c r="P396" s="32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26">
        <v>70</v>
      </c>
      <c r="M397" s="10">
        <v>70</v>
      </c>
      <c r="O397" s="31">
        <f t="shared" si="20"/>
        <v>4200</v>
      </c>
      <c r="P397" s="32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26">
        <v>68.2</v>
      </c>
      <c r="M398" s="10">
        <v>68</v>
      </c>
      <c r="N398" s="10">
        <v>0.2</v>
      </c>
      <c r="O398" s="31">
        <f t="shared" si="20"/>
        <v>4080.2</v>
      </c>
      <c r="P398" s="32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26">
        <v>67.099999999999994</v>
      </c>
      <c r="M399" s="10">
        <v>67</v>
      </c>
      <c r="N399" s="10">
        <v>0.1</v>
      </c>
      <c r="O399" s="31">
        <f t="shared" si="20"/>
        <v>4020.1</v>
      </c>
      <c r="P399" s="32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26">
        <v>67</v>
      </c>
      <c r="M400" s="10">
        <v>67</v>
      </c>
      <c r="O400" s="31">
        <f t="shared" si="20"/>
        <v>4020</v>
      </c>
      <c r="P400" s="32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26">
        <v>66</v>
      </c>
      <c r="M401" s="10">
        <v>66</v>
      </c>
      <c r="O401" s="31">
        <f t="shared" si="20"/>
        <v>3960</v>
      </c>
      <c r="P401" s="32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26">
        <v>65</v>
      </c>
      <c r="M402" s="10">
        <v>65</v>
      </c>
      <c r="O402" s="31">
        <f t="shared" si="20"/>
        <v>3900</v>
      </c>
      <c r="P402" s="32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26">
        <v>65</v>
      </c>
      <c r="M403" s="10">
        <v>65</v>
      </c>
      <c r="O403" s="31">
        <f t="shared" si="20"/>
        <v>3900</v>
      </c>
      <c r="P403" s="32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26">
        <v>64</v>
      </c>
      <c r="M404" s="10">
        <v>64</v>
      </c>
      <c r="O404" s="31">
        <f t="shared" si="20"/>
        <v>3840</v>
      </c>
      <c r="P404" s="32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26">
        <v>64</v>
      </c>
      <c r="M405" s="10">
        <v>64</v>
      </c>
      <c r="O405" s="31">
        <f t="shared" si="20"/>
        <v>3840</v>
      </c>
      <c r="P405" s="32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26">
        <v>64</v>
      </c>
      <c r="M406" s="10">
        <v>64</v>
      </c>
      <c r="O406" s="31">
        <f t="shared" si="20"/>
        <v>3840</v>
      </c>
      <c r="P406" s="32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26">
        <v>62.5</v>
      </c>
      <c r="M407" s="10">
        <v>62</v>
      </c>
      <c r="N407" s="10">
        <v>0.5</v>
      </c>
      <c r="O407" s="31">
        <f t="shared" si="20"/>
        <v>3720.5</v>
      </c>
      <c r="P407" s="32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26">
        <v>62.2</v>
      </c>
      <c r="M408" s="10">
        <v>62</v>
      </c>
      <c r="N408" s="10">
        <v>0.2</v>
      </c>
      <c r="O408" s="31">
        <f t="shared" si="20"/>
        <v>3720.2</v>
      </c>
      <c r="P408" s="32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26">
        <v>62</v>
      </c>
      <c r="M409" s="10">
        <v>62</v>
      </c>
      <c r="O409" s="31">
        <f t="shared" si="20"/>
        <v>3720</v>
      </c>
      <c r="P409" s="32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26">
        <v>61.4</v>
      </c>
      <c r="M410" s="10">
        <v>61</v>
      </c>
      <c r="N410" s="10">
        <v>0.4</v>
      </c>
      <c r="O410" s="31">
        <f t="shared" si="20"/>
        <v>3660.4</v>
      </c>
      <c r="P410" s="32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26">
        <v>61</v>
      </c>
      <c r="M411" s="10">
        <v>61</v>
      </c>
      <c r="O411" s="31">
        <f t="shared" si="20"/>
        <v>3660</v>
      </c>
      <c r="P411" s="32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26">
        <v>60.9</v>
      </c>
      <c r="M412" s="10">
        <v>60</v>
      </c>
      <c r="N412" s="10">
        <v>0.9</v>
      </c>
      <c r="O412" s="31">
        <f t="shared" si="20"/>
        <v>3600.9</v>
      </c>
      <c r="P412" s="32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26">
        <v>60.3</v>
      </c>
      <c r="M413" s="10">
        <v>60</v>
      </c>
      <c r="N413" s="10">
        <v>0.3</v>
      </c>
      <c r="O413" s="31">
        <f t="shared" si="20"/>
        <v>3600.3</v>
      </c>
      <c r="P413" s="32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26">
        <v>60</v>
      </c>
      <c r="M414" s="10">
        <v>60</v>
      </c>
      <c r="O414" s="31">
        <f t="shared" si="20"/>
        <v>3600</v>
      </c>
      <c r="P414" s="32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26">
        <v>60</v>
      </c>
      <c r="M415" s="10">
        <v>60</v>
      </c>
      <c r="O415" s="31">
        <f t="shared" si="20"/>
        <v>3600</v>
      </c>
      <c r="P415" s="32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26">
        <v>60</v>
      </c>
      <c r="M416" s="10">
        <v>60</v>
      </c>
      <c r="O416" s="31">
        <f t="shared" si="20"/>
        <v>3600</v>
      </c>
      <c r="P416" s="32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26">
        <v>60</v>
      </c>
      <c r="M417" s="10">
        <v>60</v>
      </c>
      <c r="O417" s="31">
        <f t="shared" si="20"/>
        <v>3600</v>
      </c>
      <c r="P417" s="32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26">
        <v>59.3</v>
      </c>
      <c r="M418" s="10">
        <v>59</v>
      </c>
      <c r="N418" s="10">
        <v>0.3</v>
      </c>
      <c r="O418" s="31">
        <f t="shared" si="20"/>
        <v>3540.3</v>
      </c>
      <c r="P418" s="32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26">
        <v>59</v>
      </c>
      <c r="M419" s="10">
        <v>59</v>
      </c>
      <c r="O419" s="31">
        <f t="shared" si="20"/>
        <v>3540</v>
      </c>
      <c r="P419" s="32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26">
        <v>59</v>
      </c>
      <c r="M420" s="10">
        <v>59</v>
      </c>
      <c r="O420" s="31">
        <f t="shared" si="20"/>
        <v>3540</v>
      </c>
      <c r="P420" s="32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26">
        <v>58</v>
      </c>
      <c r="M421" s="10">
        <v>58</v>
      </c>
      <c r="O421" s="31">
        <f t="shared" si="20"/>
        <v>3480</v>
      </c>
      <c r="P421" s="32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26">
        <v>57.7</v>
      </c>
      <c r="M422" s="10">
        <v>57</v>
      </c>
      <c r="N422" s="10">
        <v>0.7</v>
      </c>
      <c r="O422" s="31">
        <f t="shared" si="20"/>
        <v>3420.7</v>
      </c>
      <c r="P422" s="32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26">
        <v>57</v>
      </c>
      <c r="M423" s="10">
        <v>57</v>
      </c>
      <c r="O423" s="31">
        <f t="shared" si="20"/>
        <v>3420</v>
      </c>
      <c r="P423" s="32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26">
        <v>57</v>
      </c>
      <c r="M424" s="10">
        <v>57</v>
      </c>
      <c r="O424" s="31">
        <f t="shared" si="20"/>
        <v>3420</v>
      </c>
      <c r="P424" s="32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26">
        <v>56.3</v>
      </c>
      <c r="M425" s="10">
        <v>56</v>
      </c>
      <c r="N425" s="10">
        <v>0.3</v>
      </c>
      <c r="O425" s="31">
        <f t="shared" si="20"/>
        <v>3360.3</v>
      </c>
      <c r="P425" s="32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26">
        <v>55.6</v>
      </c>
      <c r="M426" s="10">
        <v>55</v>
      </c>
      <c r="N426" s="10">
        <v>0.6</v>
      </c>
      <c r="O426" s="31">
        <f t="shared" si="20"/>
        <v>3300.6</v>
      </c>
      <c r="P426" s="32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26">
        <v>55.5</v>
      </c>
      <c r="M427" s="10">
        <v>55</v>
      </c>
      <c r="N427" s="10">
        <v>0.5</v>
      </c>
      <c r="O427" s="31">
        <f t="shared" si="20"/>
        <v>3300.5</v>
      </c>
      <c r="P427" s="32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26">
        <v>55.1</v>
      </c>
      <c r="M428" s="10">
        <v>55</v>
      </c>
      <c r="N428" s="10">
        <v>0.1</v>
      </c>
      <c r="O428" s="31">
        <f t="shared" si="20"/>
        <v>3300.1</v>
      </c>
      <c r="P428" s="32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26">
        <v>55</v>
      </c>
      <c r="M429" s="10">
        <v>55</v>
      </c>
      <c r="O429" s="31">
        <f t="shared" si="20"/>
        <v>3300</v>
      </c>
      <c r="P429" s="32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26">
        <v>55</v>
      </c>
      <c r="M430" s="10">
        <v>55</v>
      </c>
      <c r="O430" s="31">
        <f t="shared" si="20"/>
        <v>3300</v>
      </c>
      <c r="P430" s="32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26">
        <v>54</v>
      </c>
      <c r="M431" s="10">
        <v>54</v>
      </c>
      <c r="O431" s="31">
        <f t="shared" si="20"/>
        <v>3240</v>
      </c>
      <c r="P431" s="32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26">
        <v>53.6</v>
      </c>
      <c r="M432" s="10">
        <v>53</v>
      </c>
      <c r="N432" s="10">
        <v>0.6</v>
      </c>
      <c r="O432" s="31">
        <f t="shared" si="20"/>
        <v>3180.6</v>
      </c>
      <c r="P432" s="32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26">
        <v>52.1</v>
      </c>
      <c r="M433" s="10">
        <v>52</v>
      </c>
      <c r="N433" s="10">
        <v>0.1</v>
      </c>
      <c r="O433" s="31">
        <f t="shared" si="20"/>
        <v>3120.1</v>
      </c>
      <c r="P433" s="32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26">
        <v>52</v>
      </c>
      <c r="M434" s="10">
        <v>52</v>
      </c>
      <c r="O434" s="31">
        <f t="shared" si="20"/>
        <v>3120</v>
      </c>
      <c r="P434" s="32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26">
        <v>51.7</v>
      </c>
      <c r="M435" s="10">
        <v>51</v>
      </c>
      <c r="N435" s="10">
        <v>0.7</v>
      </c>
      <c r="O435" s="31">
        <f t="shared" si="20"/>
        <v>3060.7</v>
      </c>
      <c r="P435" s="32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26">
        <v>51</v>
      </c>
      <c r="M436" s="10">
        <v>51</v>
      </c>
      <c r="O436" s="31">
        <f t="shared" si="20"/>
        <v>3060</v>
      </c>
      <c r="P436" s="32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26">
        <v>51</v>
      </c>
      <c r="M437" s="10">
        <v>51</v>
      </c>
      <c r="O437" s="31">
        <f t="shared" si="20"/>
        <v>3060</v>
      </c>
      <c r="P437" s="32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26">
        <v>50.5</v>
      </c>
      <c r="M438" s="10">
        <v>50</v>
      </c>
      <c r="N438" s="10">
        <v>0.5</v>
      </c>
      <c r="O438" s="31">
        <f t="shared" si="20"/>
        <v>3000.5</v>
      </c>
      <c r="P438" s="32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26">
        <v>50</v>
      </c>
      <c r="M439" s="10">
        <v>50</v>
      </c>
      <c r="O439" s="31">
        <f t="shared" si="20"/>
        <v>3000</v>
      </c>
      <c r="P439" s="32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26">
        <v>50</v>
      </c>
      <c r="M440" s="10">
        <v>50</v>
      </c>
      <c r="O440" s="31">
        <f t="shared" si="20"/>
        <v>3000</v>
      </c>
      <c r="P440" s="32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26">
        <v>50</v>
      </c>
      <c r="M441" s="10">
        <v>50</v>
      </c>
      <c r="O441" s="31">
        <f t="shared" si="20"/>
        <v>3000</v>
      </c>
      <c r="P441" s="32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26">
        <v>49.8</v>
      </c>
      <c r="M442" s="10">
        <v>49</v>
      </c>
      <c r="N442" s="10">
        <v>0.8</v>
      </c>
      <c r="O442" s="31">
        <f t="shared" si="20"/>
        <v>2940.8</v>
      </c>
      <c r="P442" s="32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26">
        <v>49.6</v>
      </c>
      <c r="M443" s="10">
        <v>49</v>
      </c>
      <c r="N443" s="10">
        <v>0.6</v>
      </c>
      <c r="O443" s="31">
        <f t="shared" si="20"/>
        <v>2940.6</v>
      </c>
      <c r="P443" s="32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26">
        <v>49.4</v>
      </c>
      <c r="M444" s="10">
        <v>49</v>
      </c>
      <c r="N444" s="10">
        <v>0.4</v>
      </c>
      <c r="O444" s="31">
        <f t="shared" si="20"/>
        <v>2940.4</v>
      </c>
      <c r="P444" s="32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26">
        <v>49</v>
      </c>
      <c r="M445" s="10">
        <v>49</v>
      </c>
      <c r="O445" s="31">
        <f t="shared" si="20"/>
        <v>2940</v>
      </c>
      <c r="P445" s="32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26">
        <v>49</v>
      </c>
      <c r="M446" s="10">
        <v>49</v>
      </c>
      <c r="O446" s="31">
        <f t="shared" si="20"/>
        <v>2940</v>
      </c>
      <c r="P446" s="32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26">
        <v>49</v>
      </c>
      <c r="M447" s="10">
        <v>49</v>
      </c>
      <c r="O447" s="31">
        <f t="shared" si="20"/>
        <v>2940</v>
      </c>
      <c r="P447" s="32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26">
        <v>48</v>
      </c>
      <c r="M448" s="10">
        <v>48</v>
      </c>
      <c r="O448" s="31">
        <f t="shared" si="20"/>
        <v>2880</v>
      </c>
      <c r="P448" s="32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26">
        <v>47.8</v>
      </c>
      <c r="M449" s="10">
        <v>47</v>
      </c>
      <c r="N449" s="10">
        <v>0.8</v>
      </c>
      <c r="O449" s="31">
        <f t="shared" si="20"/>
        <v>2820.8</v>
      </c>
      <c r="P449" s="32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26">
        <v>47.6</v>
      </c>
      <c r="M450" s="10">
        <v>47</v>
      </c>
      <c r="N450" s="10">
        <v>0.6</v>
      </c>
      <c r="O450" s="31">
        <f t="shared" ref="O450:O513" si="23">(M450*60)+N450</f>
        <v>2820.6</v>
      </c>
      <c r="P450" s="32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26">
        <v>47.2</v>
      </c>
      <c r="M451" s="10">
        <v>47</v>
      </c>
      <c r="N451" s="10">
        <v>0.2</v>
      </c>
      <c r="O451" s="31">
        <f t="shared" si="23"/>
        <v>2820.2</v>
      </c>
      <c r="P451" s="32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26">
        <v>47</v>
      </c>
      <c r="M452" s="10">
        <v>47</v>
      </c>
      <c r="O452" s="31">
        <f t="shared" si="23"/>
        <v>2820</v>
      </c>
      <c r="P452" s="32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26">
        <v>47</v>
      </c>
      <c r="M453" s="10">
        <v>47</v>
      </c>
      <c r="O453" s="31">
        <f t="shared" si="23"/>
        <v>2820</v>
      </c>
      <c r="P453" s="32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26">
        <v>46.9</v>
      </c>
      <c r="M454" s="10">
        <v>46</v>
      </c>
      <c r="N454" s="10">
        <v>0.9</v>
      </c>
      <c r="O454" s="31">
        <f t="shared" si="23"/>
        <v>2760.9</v>
      </c>
      <c r="P454" s="32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26">
        <v>46.4</v>
      </c>
      <c r="M455" s="10">
        <v>46</v>
      </c>
      <c r="N455" s="10">
        <v>0.4</v>
      </c>
      <c r="O455" s="31">
        <f t="shared" si="23"/>
        <v>2760.4</v>
      </c>
      <c r="P455" s="32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26">
        <v>46.2</v>
      </c>
      <c r="M456" s="10">
        <v>46</v>
      </c>
      <c r="N456" s="10">
        <v>0.2</v>
      </c>
      <c r="O456" s="31">
        <f t="shared" si="23"/>
        <v>2760.2</v>
      </c>
      <c r="P456" s="32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26">
        <v>46</v>
      </c>
      <c r="M457" s="10">
        <v>46</v>
      </c>
      <c r="O457" s="31">
        <f t="shared" si="23"/>
        <v>2760</v>
      </c>
      <c r="P457" s="32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26">
        <v>46</v>
      </c>
      <c r="M458" s="10">
        <v>46</v>
      </c>
      <c r="O458" s="31">
        <f t="shared" si="23"/>
        <v>2760</v>
      </c>
      <c r="P458" s="32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26">
        <v>46</v>
      </c>
      <c r="M459" s="10">
        <v>46</v>
      </c>
      <c r="O459" s="31">
        <f t="shared" si="23"/>
        <v>2760</v>
      </c>
      <c r="P459" s="32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26">
        <v>45.8</v>
      </c>
      <c r="M460" s="10">
        <v>45</v>
      </c>
      <c r="N460" s="10">
        <v>0.8</v>
      </c>
      <c r="O460" s="31">
        <f t="shared" si="23"/>
        <v>2700.8</v>
      </c>
      <c r="P460" s="32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26">
        <v>45.4</v>
      </c>
      <c r="M461" s="10">
        <v>45</v>
      </c>
      <c r="N461" s="10">
        <v>0.4</v>
      </c>
      <c r="O461" s="31">
        <f t="shared" si="23"/>
        <v>2700.4</v>
      </c>
      <c r="P461" s="32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26">
        <v>45.2</v>
      </c>
      <c r="M462" s="10">
        <v>45</v>
      </c>
      <c r="N462" s="10">
        <v>0.2</v>
      </c>
      <c r="O462" s="31">
        <f t="shared" si="23"/>
        <v>2700.2</v>
      </c>
      <c r="P462" s="32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26">
        <v>45</v>
      </c>
      <c r="M463" s="10">
        <v>45</v>
      </c>
      <c r="O463" s="31">
        <f t="shared" si="23"/>
        <v>2700</v>
      </c>
      <c r="P463" s="32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26">
        <v>45</v>
      </c>
      <c r="M464" s="10">
        <v>45</v>
      </c>
      <c r="O464" s="31">
        <f t="shared" si="23"/>
        <v>2700</v>
      </c>
      <c r="P464" s="32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26">
        <v>44.4</v>
      </c>
      <c r="M465" s="10">
        <v>44</v>
      </c>
      <c r="N465" s="10">
        <v>0.4</v>
      </c>
      <c r="O465" s="31">
        <f t="shared" si="23"/>
        <v>2640.4</v>
      </c>
      <c r="P465" s="32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26">
        <v>44.3</v>
      </c>
      <c r="M466" s="10">
        <v>44</v>
      </c>
      <c r="N466" s="10">
        <v>0.3</v>
      </c>
      <c r="O466" s="31">
        <f t="shared" si="23"/>
        <v>2640.3</v>
      </c>
      <c r="P466" s="32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26">
        <v>44</v>
      </c>
      <c r="M467" s="10">
        <v>44</v>
      </c>
      <c r="O467" s="31">
        <f t="shared" si="23"/>
        <v>2640</v>
      </c>
      <c r="P467" s="32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26">
        <v>44</v>
      </c>
      <c r="M468" s="10">
        <v>44</v>
      </c>
      <c r="O468" s="31">
        <f t="shared" si="23"/>
        <v>2640</v>
      </c>
      <c r="P468" s="32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26">
        <v>44</v>
      </c>
      <c r="M469" s="10">
        <v>44</v>
      </c>
      <c r="O469" s="31">
        <f t="shared" si="23"/>
        <v>2640</v>
      </c>
      <c r="P469" s="32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26">
        <v>44</v>
      </c>
      <c r="M470" s="10">
        <v>44</v>
      </c>
      <c r="O470" s="31">
        <f t="shared" si="23"/>
        <v>2640</v>
      </c>
      <c r="P470" s="32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26">
        <v>43.9</v>
      </c>
      <c r="M471" s="10">
        <v>43</v>
      </c>
      <c r="N471" s="10">
        <v>0.9</v>
      </c>
      <c r="O471" s="31">
        <f t="shared" si="23"/>
        <v>2580.9</v>
      </c>
      <c r="P471" s="32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26">
        <v>43</v>
      </c>
      <c r="M472" s="10">
        <v>43</v>
      </c>
      <c r="O472" s="31">
        <f t="shared" si="23"/>
        <v>2580</v>
      </c>
      <c r="P472" s="32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26">
        <v>43</v>
      </c>
      <c r="M473" s="10">
        <v>43</v>
      </c>
      <c r="O473" s="31">
        <f t="shared" si="23"/>
        <v>2580</v>
      </c>
      <c r="P473" s="32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26">
        <v>42.9</v>
      </c>
      <c r="M474" s="10">
        <v>42</v>
      </c>
      <c r="N474" s="10">
        <v>0.9</v>
      </c>
      <c r="O474" s="31">
        <f t="shared" si="23"/>
        <v>2520.9</v>
      </c>
      <c r="P474" s="32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26">
        <v>42.8</v>
      </c>
      <c r="M475" s="10">
        <v>42</v>
      </c>
      <c r="N475" s="10">
        <v>0.8</v>
      </c>
      <c r="O475" s="31">
        <f t="shared" si="23"/>
        <v>2520.8000000000002</v>
      </c>
      <c r="P475" s="32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26">
        <v>42</v>
      </c>
      <c r="M476" s="10">
        <v>42</v>
      </c>
      <c r="O476" s="31">
        <f t="shared" si="23"/>
        <v>2520</v>
      </c>
      <c r="P476" s="32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26">
        <v>42</v>
      </c>
      <c r="M477" s="10">
        <v>42</v>
      </c>
      <c r="O477" s="31">
        <f t="shared" si="23"/>
        <v>2520</v>
      </c>
      <c r="P477" s="32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26">
        <v>41.9</v>
      </c>
      <c r="M478" s="10">
        <v>41</v>
      </c>
      <c r="N478" s="10">
        <v>0.9</v>
      </c>
      <c r="O478" s="31">
        <f t="shared" si="23"/>
        <v>2460.9</v>
      </c>
      <c r="P478" s="32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26">
        <v>41.5</v>
      </c>
      <c r="M479" s="10">
        <v>41</v>
      </c>
      <c r="N479" s="10">
        <v>0.5</v>
      </c>
      <c r="O479" s="31">
        <f t="shared" si="23"/>
        <v>2460.5</v>
      </c>
      <c r="P479" s="32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26">
        <v>41.4</v>
      </c>
      <c r="M480" s="10">
        <v>41</v>
      </c>
      <c r="N480" s="10">
        <v>0.4</v>
      </c>
      <c r="O480" s="31">
        <f t="shared" si="23"/>
        <v>2460.4</v>
      </c>
      <c r="P480" s="32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26">
        <v>41.3</v>
      </c>
      <c r="M481" s="10">
        <v>41</v>
      </c>
      <c r="N481" s="10">
        <v>0.3</v>
      </c>
      <c r="O481" s="31">
        <f t="shared" si="23"/>
        <v>2460.3000000000002</v>
      </c>
      <c r="P481" s="32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26">
        <v>41.1</v>
      </c>
      <c r="M482" s="10">
        <v>41</v>
      </c>
      <c r="N482" s="10">
        <v>0.1</v>
      </c>
      <c r="O482" s="31">
        <f t="shared" si="23"/>
        <v>2460.1</v>
      </c>
      <c r="P482" s="32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26">
        <v>41.1</v>
      </c>
      <c r="M483" s="10">
        <v>41</v>
      </c>
      <c r="N483" s="10">
        <v>0.1</v>
      </c>
      <c r="O483" s="31">
        <f t="shared" si="23"/>
        <v>2460.1</v>
      </c>
      <c r="P483" s="32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26">
        <v>41.1</v>
      </c>
      <c r="M484" s="10">
        <v>41</v>
      </c>
      <c r="N484" s="10">
        <v>0.1</v>
      </c>
      <c r="O484" s="31">
        <f t="shared" si="23"/>
        <v>2460.1</v>
      </c>
      <c r="P484" s="32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26">
        <v>41</v>
      </c>
      <c r="M485" s="10">
        <v>41</v>
      </c>
      <c r="O485" s="31">
        <f t="shared" si="23"/>
        <v>2460</v>
      </c>
      <c r="P485" s="32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26">
        <v>41</v>
      </c>
      <c r="M486" s="10">
        <v>41</v>
      </c>
      <c r="O486" s="31">
        <f t="shared" si="23"/>
        <v>2460</v>
      </c>
      <c r="P486" s="32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26">
        <v>41</v>
      </c>
      <c r="M487" s="10">
        <v>41</v>
      </c>
      <c r="O487" s="31">
        <f t="shared" si="23"/>
        <v>2460</v>
      </c>
      <c r="P487" s="32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26">
        <v>41</v>
      </c>
      <c r="M488" s="10">
        <v>41</v>
      </c>
      <c r="O488" s="31">
        <f t="shared" si="23"/>
        <v>2460</v>
      </c>
      <c r="P488" s="32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26">
        <v>40.9</v>
      </c>
      <c r="M489" s="10">
        <v>40</v>
      </c>
      <c r="N489" s="10">
        <v>0.9</v>
      </c>
      <c r="O489" s="31">
        <f t="shared" si="23"/>
        <v>2400.9</v>
      </c>
      <c r="P489" s="32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26">
        <v>40.5</v>
      </c>
      <c r="M490" s="10">
        <v>40</v>
      </c>
      <c r="N490" s="10">
        <v>0.5</v>
      </c>
      <c r="O490" s="31">
        <f t="shared" si="23"/>
        <v>2400.5</v>
      </c>
      <c r="P490" s="32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26">
        <v>40.1</v>
      </c>
      <c r="M491" s="10">
        <v>40</v>
      </c>
      <c r="N491" s="10">
        <v>0.1</v>
      </c>
      <c r="O491" s="31">
        <f t="shared" si="23"/>
        <v>2400.1</v>
      </c>
      <c r="P491" s="32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26">
        <v>40.1</v>
      </c>
      <c r="M492" s="10">
        <v>40</v>
      </c>
      <c r="N492" s="10">
        <v>0.1</v>
      </c>
      <c r="O492" s="31">
        <f t="shared" si="23"/>
        <v>2400.1</v>
      </c>
      <c r="P492" s="32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26">
        <v>40</v>
      </c>
      <c r="M493" s="10">
        <v>40</v>
      </c>
      <c r="O493" s="31">
        <f t="shared" si="23"/>
        <v>2400</v>
      </c>
      <c r="P493" s="32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26">
        <v>40</v>
      </c>
      <c r="M494" s="10">
        <v>40</v>
      </c>
      <c r="O494" s="31">
        <f t="shared" si="23"/>
        <v>2400</v>
      </c>
      <c r="P494" s="32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26">
        <v>40</v>
      </c>
      <c r="M495" s="10">
        <v>40</v>
      </c>
      <c r="O495" s="31">
        <f t="shared" si="23"/>
        <v>2400</v>
      </c>
      <c r="P495" s="32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26">
        <v>40</v>
      </c>
      <c r="M496" s="10">
        <v>40</v>
      </c>
      <c r="O496" s="31">
        <f t="shared" si="23"/>
        <v>2400</v>
      </c>
      <c r="P496" s="32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26">
        <v>40</v>
      </c>
      <c r="M497" s="10">
        <v>40</v>
      </c>
      <c r="O497" s="31">
        <f t="shared" si="23"/>
        <v>2400</v>
      </c>
      <c r="P497" s="32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26">
        <v>40</v>
      </c>
      <c r="M498" s="10">
        <v>40</v>
      </c>
      <c r="O498" s="31">
        <f t="shared" si="23"/>
        <v>2400</v>
      </c>
      <c r="P498" s="32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26">
        <v>40</v>
      </c>
      <c r="M499" s="10">
        <v>40</v>
      </c>
      <c r="O499" s="31">
        <f t="shared" si="23"/>
        <v>2400</v>
      </c>
      <c r="P499" s="32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26">
        <v>40</v>
      </c>
      <c r="M500" s="10">
        <v>40</v>
      </c>
      <c r="O500" s="31">
        <f t="shared" si="23"/>
        <v>2400</v>
      </c>
      <c r="P500" s="32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26">
        <v>39</v>
      </c>
      <c r="M501" s="10">
        <v>39</v>
      </c>
      <c r="O501" s="31">
        <f t="shared" si="23"/>
        <v>2340</v>
      </c>
      <c r="P501" s="32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26">
        <v>39</v>
      </c>
      <c r="M502" s="10">
        <v>39</v>
      </c>
      <c r="O502" s="31">
        <f t="shared" si="23"/>
        <v>2340</v>
      </c>
      <c r="P502" s="32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26">
        <v>39</v>
      </c>
      <c r="M503" s="10">
        <v>39</v>
      </c>
      <c r="O503" s="31">
        <f t="shared" si="23"/>
        <v>2340</v>
      </c>
      <c r="P503" s="32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26">
        <v>39</v>
      </c>
      <c r="M504" s="10">
        <v>39</v>
      </c>
      <c r="O504" s="31">
        <f t="shared" si="23"/>
        <v>2340</v>
      </c>
      <c r="P504" s="32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26">
        <v>39</v>
      </c>
      <c r="M505" s="10">
        <v>39</v>
      </c>
      <c r="O505" s="31">
        <f t="shared" si="23"/>
        <v>2340</v>
      </c>
      <c r="P505" s="32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26">
        <v>39</v>
      </c>
      <c r="M506" s="10">
        <v>39</v>
      </c>
      <c r="O506" s="31">
        <f t="shared" si="23"/>
        <v>2340</v>
      </c>
      <c r="P506" s="32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26">
        <v>39</v>
      </c>
      <c r="M507" s="10">
        <v>39</v>
      </c>
      <c r="O507" s="31">
        <f t="shared" si="23"/>
        <v>2340</v>
      </c>
      <c r="P507" s="32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26">
        <v>39</v>
      </c>
      <c r="M508" s="10">
        <v>39</v>
      </c>
      <c r="O508" s="31">
        <f t="shared" si="23"/>
        <v>2340</v>
      </c>
      <c r="P508" s="32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26">
        <v>39</v>
      </c>
      <c r="M509" s="10">
        <v>39</v>
      </c>
      <c r="O509" s="31">
        <f t="shared" si="23"/>
        <v>2340</v>
      </c>
      <c r="P509" s="32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26">
        <v>38.5</v>
      </c>
      <c r="M510" s="10">
        <v>38</v>
      </c>
      <c r="N510" s="10">
        <v>0.5</v>
      </c>
      <c r="O510" s="31">
        <f t="shared" si="23"/>
        <v>2280.5</v>
      </c>
      <c r="P510" s="32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26">
        <v>38</v>
      </c>
      <c r="M511" s="10">
        <v>38</v>
      </c>
      <c r="O511" s="31">
        <f t="shared" si="23"/>
        <v>2280</v>
      </c>
      <c r="P511" s="32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26">
        <v>38</v>
      </c>
      <c r="M512" s="10">
        <v>38</v>
      </c>
      <c r="O512" s="31">
        <f t="shared" si="23"/>
        <v>2280</v>
      </c>
      <c r="P512" s="32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26">
        <v>38</v>
      </c>
      <c r="M513" s="10">
        <v>38</v>
      </c>
      <c r="O513" s="31">
        <f t="shared" si="23"/>
        <v>2280</v>
      </c>
      <c r="P513" s="32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26">
        <v>38</v>
      </c>
      <c r="M514" s="10">
        <v>38</v>
      </c>
      <c r="O514" s="31">
        <f t="shared" ref="O514:O577" si="26">(M514*60)+N514</f>
        <v>2280</v>
      </c>
      <c r="P514" s="32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26">
        <v>38</v>
      </c>
      <c r="M515" s="10">
        <v>38</v>
      </c>
      <c r="O515" s="31">
        <f t="shared" si="26"/>
        <v>2280</v>
      </c>
      <c r="P515" s="32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26">
        <v>38</v>
      </c>
      <c r="M516" s="10">
        <v>38</v>
      </c>
      <c r="O516" s="31">
        <f t="shared" si="26"/>
        <v>2280</v>
      </c>
      <c r="P516" s="32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26">
        <v>38</v>
      </c>
      <c r="M517" s="10">
        <v>38</v>
      </c>
      <c r="O517" s="31">
        <f t="shared" si="26"/>
        <v>2280</v>
      </c>
      <c r="P517" s="32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26">
        <v>37.9</v>
      </c>
      <c r="M518" s="10">
        <v>37</v>
      </c>
      <c r="N518" s="10">
        <v>0.9</v>
      </c>
      <c r="O518" s="31">
        <f t="shared" si="26"/>
        <v>2220.9</v>
      </c>
      <c r="P518" s="32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26">
        <v>37.6</v>
      </c>
      <c r="M519" s="10">
        <v>37</v>
      </c>
      <c r="N519" s="10">
        <v>0.6</v>
      </c>
      <c r="O519" s="31">
        <f t="shared" si="26"/>
        <v>2220.6</v>
      </c>
      <c r="P519" s="32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26">
        <v>37.6</v>
      </c>
      <c r="M520" s="10">
        <v>37</v>
      </c>
      <c r="N520" s="10">
        <v>0.6</v>
      </c>
      <c r="O520" s="31">
        <f t="shared" si="26"/>
        <v>2220.6</v>
      </c>
      <c r="P520" s="32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26">
        <v>37.299999999999997</v>
      </c>
      <c r="M521" s="10">
        <v>37</v>
      </c>
      <c r="N521" s="10">
        <v>0.3</v>
      </c>
      <c r="O521" s="31">
        <f t="shared" si="26"/>
        <v>2220.3000000000002</v>
      </c>
      <c r="P521" s="32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26">
        <v>37</v>
      </c>
      <c r="M522" s="10">
        <v>37</v>
      </c>
      <c r="O522" s="31">
        <f t="shared" si="26"/>
        <v>2220</v>
      </c>
      <c r="P522" s="32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26">
        <v>37</v>
      </c>
      <c r="M523" s="10">
        <v>37</v>
      </c>
      <c r="O523" s="31">
        <f t="shared" si="26"/>
        <v>2220</v>
      </c>
      <c r="P523" s="32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26">
        <v>37</v>
      </c>
      <c r="M524" s="10">
        <v>37</v>
      </c>
      <c r="O524" s="31">
        <f t="shared" si="26"/>
        <v>2220</v>
      </c>
      <c r="P524" s="32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26">
        <v>36.799999999999997</v>
      </c>
      <c r="M525" s="10">
        <v>36</v>
      </c>
      <c r="N525" s="10">
        <v>0.8</v>
      </c>
      <c r="O525" s="31">
        <f t="shared" si="26"/>
        <v>2160.8000000000002</v>
      </c>
      <c r="P525" s="32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26">
        <v>36.700000000000003</v>
      </c>
      <c r="M526" s="10">
        <v>36</v>
      </c>
      <c r="N526" s="10">
        <v>0.7</v>
      </c>
      <c r="O526" s="31">
        <f t="shared" si="26"/>
        <v>2160.6999999999998</v>
      </c>
      <c r="P526" s="32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26">
        <v>36.6</v>
      </c>
      <c r="M527" s="10">
        <v>36</v>
      </c>
      <c r="N527" s="10">
        <v>0.6</v>
      </c>
      <c r="O527" s="31">
        <f t="shared" si="26"/>
        <v>2160.6</v>
      </c>
      <c r="P527" s="32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26">
        <v>36</v>
      </c>
      <c r="M528" s="10">
        <v>36</v>
      </c>
      <c r="O528" s="31">
        <f t="shared" si="26"/>
        <v>2160</v>
      </c>
      <c r="P528" s="32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26">
        <v>36</v>
      </c>
      <c r="M529" s="10">
        <v>36</v>
      </c>
      <c r="O529" s="31">
        <f t="shared" si="26"/>
        <v>2160</v>
      </c>
      <c r="P529" s="32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26">
        <v>36</v>
      </c>
      <c r="M530" s="10">
        <v>36</v>
      </c>
      <c r="O530" s="31">
        <f t="shared" si="26"/>
        <v>2160</v>
      </c>
      <c r="P530" s="32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26">
        <v>36</v>
      </c>
      <c r="M531" s="10">
        <v>36</v>
      </c>
      <c r="O531" s="31">
        <f t="shared" si="26"/>
        <v>2160</v>
      </c>
      <c r="P531" s="32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26">
        <v>35</v>
      </c>
      <c r="M532" s="10">
        <v>35</v>
      </c>
      <c r="O532" s="31">
        <f t="shared" si="26"/>
        <v>2100</v>
      </c>
      <c r="P532" s="32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26">
        <v>35</v>
      </c>
      <c r="M533" s="10">
        <v>35</v>
      </c>
      <c r="O533" s="31">
        <f t="shared" si="26"/>
        <v>2100</v>
      </c>
      <c r="P533" s="32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26">
        <v>35</v>
      </c>
      <c r="M534" s="10">
        <v>35</v>
      </c>
      <c r="O534" s="31">
        <f t="shared" si="26"/>
        <v>2100</v>
      </c>
      <c r="P534" s="32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26">
        <v>35</v>
      </c>
      <c r="M535" s="10">
        <v>35</v>
      </c>
      <c r="O535" s="31">
        <f t="shared" si="26"/>
        <v>2100</v>
      </c>
      <c r="P535" s="32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26">
        <v>34.700000000000003</v>
      </c>
      <c r="M536" s="10">
        <v>34</v>
      </c>
      <c r="N536" s="10">
        <v>0.7</v>
      </c>
      <c r="O536" s="31">
        <f t="shared" si="26"/>
        <v>2040.7</v>
      </c>
      <c r="P536" s="32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26">
        <v>34</v>
      </c>
      <c r="M537" s="10">
        <v>34</v>
      </c>
      <c r="O537" s="31">
        <f t="shared" si="26"/>
        <v>2040</v>
      </c>
      <c r="P537" s="32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26">
        <v>34</v>
      </c>
      <c r="M538" s="10">
        <v>34</v>
      </c>
      <c r="O538" s="31">
        <f t="shared" si="26"/>
        <v>2040</v>
      </c>
      <c r="P538" s="32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26">
        <v>34</v>
      </c>
      <c r="M539" s="10">
        <v>34</v>
      </c>
      <c r="O539" s="31">
        <f t="shared" si="26"/>
        <v>2040</v>
      </c>
      <c r="P539" s="32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26">
        <v>33.5</v>
      </c>
      <c r="M540" s="10">
        <v>33</v>
      </c>
      <c r="N540" s="10">
        <v>0.5</v>
      </c>
      <c r="O540" s="31">
        <f t="shared" si="26"/>
        <v>1980.5</v>
      </c>
      <c r="P540" s="32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26">
        <v>33.299999999999997</v>
      </c>
      <c r="M541" s="10">
        <v>33</v>
      </c>
      <c r="N541" s="10">
        <v>0.3</v>
      </c>
      <c r="O541" s="31">
        <f t="shared" si="26"/>
        <v>1980.3</v>
      </c>
      <c r="P541" s="32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26">
        <v>33</v>
      </c>
      <c r="M542" s="10">
        <v>33</v>
      </c>
      <c r="O542" s="31">
        <f t="shared" si="26"/>
        <v>1980</v>
      </c>
      <c r="P542" s="32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26">
        <v>33</v>
      </c>
      <c r="M543" s="10">
        <v>33</v>
      </c>
      <c r="O543" s="31">
        <f t="shared" si="26"/>
        <v>1980</v>
      </c>
      <c r="P543" s="32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26">
        <v>33</v>
      </c>
      <c r="M544" s="10">
        <v>33</v>
      </c>
      <c r="O544" s="31">
        <f t="shared" si="26"/>
        <v>1980</v>
      </c>
      <c r="P544" s="32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26">
        <v>32.799999999999997</v>
      </c>
      <c r="M545" s="10">
        <v>32</v>
      </c>
      <c r="N545" s="10">
        <v>0.8</v>
      </c>
      <c r="O545" s="31">
        <f t="shared" si="26"/>
        <v>1920.8</v>
      </c>
      <c r="P545" s="32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26">
        <v>32.700000000000003</v>
      </c>
      <c r="M546" s="10">
        <v>32</v>
      </c>
      <c r="N546" s="10">
        <v>0.7</v>
      </c>
      <c r="O546" s="31">
        <f t="shared" si="26"/>
        <v>1920.7</v>
      </c>
      <c r="P546" s="32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26">
        <v>32</v>
      </c>
      <c r="M547" s="10">
        <v>32</v>
      </c>
      <c r="O547" s="31">
        <f t="shared" si="26"/>
        <v>1920</v>
      </c>
      <c r="P547" s="32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26">
        <v>32</v>
      </c>
      <c r="M548" s="10">
        <v>32</v>
      </c>
      <c r="O548" s="31">
        <f t="shared" si="26"/>
        <v>1920</v>
      </c>
      <c r="P548" s="32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26">
        <v>32</v>
      </c>
      <c r="M549" s="10">
        <v>32</v>
      </c>
      <c r="O549" s="31">
        <f t="shared" si="26"/>
        <v>1920</v>
      </c>
      <c r="P549" s="32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26">
        <v>31.7</v>
      </c>
      <c r="M550" s="10">
        <v>31</v>
      </c>
      <c r="N550" s="10">
        <v>0.7</v>
      </c>
      <c r="O550" s="31">
        <f t="shared" si="26"/>
        <v>1860.7</v>
      </c>
      <c r="P550" s="32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26">
        <v>31.1</v>
      </c>
      <c r="M551" s="10">
        <v>31</v>
      </c>
      <c r="N551" s="10">
        <v>0.1</v>
      </c>
      <c r="O551" s="31">
        <f t="shared" si="26"/>
        <v>1860.1</v>
      </c>
      <c r="P551" s="32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26">
        <v>31</v>
      </c>
      <c r="M552" s="10">
        <v>31</v>
      </c>
      <c r="O552" s="31">
        <f t="shared" si="26"/>
        <v>1860</v>
      </c>
      <c r="P552" s="32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26">
        <v>30.1</v>
      </c>
      <c r="M553" s="10">
        <v>30</v>
      </c>
      <c r="N553" s="10">
        <v>0.1</v>
      </c>
      <c r="O553" s="31">
        <f t="shared" si="26"/>
        <v>1800.1</v>
      </c>
      <c r="P553" s="32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26">
        <v>30</v>
      </c>
      <c r="M554" s="10">
        <v>30</v>
      </c>
      <c r="O554" s="31">
        <f t="shared" si="26"/>
        <v>1800</v>
      </c>
      <c r="P554" s="32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26">
        <v>30</v>
      </c>
      <c r="M555" s="10">
        <v>30</v>
      </c>
      <c r="O555" s="31">
        <f t="shared" si="26"/>
        <v>1800</v>
      </c>
      <c r="P555" s="32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26">
        <v>30</v>
      </c>
      <c r="M556" s="10">
        <v>30</v>
      </c>
      <c r="O556" s="31">
        <f t="shared" si="26"/>
        <v>1800</v>
      </c>
      <c r="P556" s="32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26">
        <v>30</v>
      </c>
      <c r="M557" s="10">
        <v>30</v>
      </c>
      <c r="O557" s="31">
        <f t="shared" si="26"/>
        <v>1800</v>
      </c>
      <c r="P557" s="32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26">
        <v>30</v>
      </c>
      <c r="M558" s="10">
        <v>30</v>
      </c>
      <c r="O558" s="31">
        <f t="shared" si="26"/>
        <v>1800</v>
      </c>
      <c r="P558" s="32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26">
        <v>30</v>
      </c>
      <c r="M559" s="10">
        <v>30</v>
      </c>
      <c r="O559" s="31">
        <f t="shared" si="26"/>
        <v>1800</v>
      </c>
      <c r="P559" s="32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26">
        <v>30</v>
      </c>
      <c r="M560" s="10">
        <v>30</v>
      </c>
      <c r="O560" s="31">
        <f t="shared" si="26"/>
        <v>1800</v>
      </c>
      <c r="P560" s="32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26">
        <v>30</v>
      </c>
      <c r="M561" s="10">
        <v>30</v>
      </c>
      <c r="O561" s="31">
        <f t="shared" si="26"/>
        <v>1800</v>
      </c>
      <c r="P561" s="32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26">
        <v>30</v>
      </c>
      <c r="M562" s="10">
        <v>30</v>
      </c>
      <c r="O562" s="31">
        <f t="shared" si="26"/>
        <v>1800</v>
      </c>
      <c r="P562" s="32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26">
        <v>30</v>
      </c>
      <c r="M563" s="10">
        <v>30</v>
      </c>
      <c r="O563" s="31">
        <f t="shared" si="26"/>
        <v>1800</v>
      </c>
      <c r="P563" s="32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26">
        <v>30</v>
      </c>
      <c r="M564" s="10">
        <v>30</v>
      </c>
      <c r="O564" s="31">
        <f t="shared" si="26"/>
        <v>1800</v>
      </c>
      <c r="P564" s="32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26">
        <v>30</v>
      </c>
      <c r="M565" s="10">
        <v>30</v>
      </c>
      <c r="O565" s="31">
        <f t="shared" si="26"/>
        <v>1800</v>
      </c>
      <c r="P565" s="32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26">
        <v>30</v>
      </c>
      <c r="M566" s="10">
        <v>30</v>
      </c>
      <c r="O566" s="31">
        <f t="shared" si="26"/>
        <v>1800</v>
      </c>
      <c r="P566" s="32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26">
        <v>30</v>
      </c>
      <c r="M567" s="10">
        <v>30</v>
      </c>
      <c r="O567" s="31">
        <f t="shared" si="26"/>
        <v>1800</v>
      </c>
      <c r="P567" s="32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26">
        <v>30</v>
      </c>
      <c r="M568" s="10">
        <v>30</v>
      </c>
      <c r="O568" s="31">
        <f t="shared" si="26"/>
        <v>1800</v>
      </c>
      <c r="P568" s="32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26">
        <v>30</v>
      </c>
      <c r="M569" s="10">
        <v>30</v>
      </c>
      <c r="O569" s="31">
        <f t="shared" si="26"/>
        <v>1800</v>
      </c>
      <c r="P569" s="32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26">
        <v>30</v>
      </c>
      <c r="M570" s="10">
        <v>30</v>
      </c>
      <c r="O570" s="31">
        <f t="shared" si="26"/>
        <v>1800</v>
      </c>
      <c r="P570" s="32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26">
        <v>30</v>
      </c>
      <c r="M571" s="10">
        <v>30</v>
      </c>
      <c r="O571" s="31">
        <f t="shared" si="26"/>
        <v>1800</v>
      </c>
      <c r="P571" s="32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26">
        <v>30</v>
      </c>
      <c r="M572" s="10">
        <v>30</v>
      </c>
      <c r="O572" s="31">
        <f t="shared" si="26"/>
        <v>1800</v>
      </c>
      <c r="P572" s="32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26">
        <v>30</v>
      </c>
      <c r="M573" s="10">
        <v>30</v>
      </c>
      <c r="O573" s="31">
        <f t="shared" si="26"/>
        <v>1800</v>
      </c>
      <c r="P573" s="32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26">
        <v>30</v>
      </c>
      <c r="M574" s="10">
        <v>30</v>
      </c>
      <c r="O574" s="31">
        <f t="shared" si="26"/>
        <v>1800</v>
      </c>
      <c r="P574" s="32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26">
        <v>30</v>
      </c>
      <c r="M575" s="10">
        <v>30</v>
      </c>
      <c r="O575" s="31">
        <f t="shared" si="26"/>
        <v>1800</v>
      </c>
      <c r="P575" s="32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26">
        <v>30</v>
      </c>
      <c r="M576" s="10">
        <v>30</v>
      </c>
      <c r="O576" s="31">
        <f t="shared" si="26"/>
        <v>1800</v>
      </c>
      <c r="P576" s="32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26">
        <v>30</v>
      </c>
      <c r="M577" s="10">
        <v>30</v>
      </c>
      <c r="O577" s="31">
        <f t="shared" si="26"/>
        <v>1800</v>
      </c>
      <c r="P577" s="32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26">
        <v>30</v>
      </c>
      <c r="M578" s="10">
        <v>30</v>
      </c>
      <c r="O578" s="31">
        <f t="shared" ref="O578:O641" si="29">(M578*60)+N578</f>
        <v>1800</v>
      </c>
      <c r="P578" s="32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26">
        <v>30</v>
      </c>
      <c r="M579" s="10">
        <v>30</v>
      </c>
      <c r="O579" s="31">
        <f t="shared" si="29"/>
        <v>1800</v>
      </c>
      <c r="P579" s="32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26">
        <v>30</v>
      </c>
      <c r="M580" s="10">
        <v>30</v>
      </c>
      <c r="O580" s="31">
        <f t="shared" si="29"/>
        <v>1800</v>
      </c>
      <c r="P580" s="32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26">
        <v>30</v>
      </c>
      <c r="M581" s="10">
        <v>30</v>
      </c>
      <c r="O581" s="31">
        <f t="shared" si="29"/>
        <v>1800</v>
      </c>
      <c r="P581" s="32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26">
        <v>30</v>
      </c>
      <c r="M582" s="10">
        <v>30</v>
      </c>
      <c r="O582" s="31">
        <f t="shared" si="29"/>
        <v>1800</v>
      </c>
      <c r="P582" s="32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26">
        <v>30</v>
      </c>
      <c r="M583" s="10">
        <v>30</v>
      </c>
      <c r="O583" s="31">
        <f t="shared" si="29"/>
        <v>1800</v>
      </c>
      <c r="P583" s="32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26">
        <v>30</v>
      </c>
      <c r="M584" s="10">
        <v>30</v>
      </c>
      <c r="O584" s="31">
        <f t="shared" si="29"/>
        <v>1800</v>
      </c>
      <c r="P584" s="32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26">
        <v>30</v>
      </c>
      <c r="M585" s="10">
        <v>30</v>
      </c>
      <c r="O585" s="31">
        <f t="shared" si="29"/>
        <v>1800</v>
      </c>
      <c r="P585" s="32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26">
        <v>30</v>
      </c>
      <c r="M586" s="10">
        <v>30</v>
      </c>
      <c r="O586" s="31">
        <f t="shared" si="29"/>
        <v>1800</v>
      </c>
      <c r="P586" s="32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26">
        <v>30</v>
      </c>
      <c r="M587" s="10">
        <v>30</v>
      </c>
      <c r="O587" s="31">
        <f t="shared" si="29"/>
        <v>1800</v>
      </c>
      <c r="P587" s="32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26">
        <v>30</v>
      </c>
      <c r="M588" s="10">
        <v>30</v>
      </c>
      <c r="O588" s="31">
        <f t="shared" si="29"/>
        <v>1800</v>
      </c>
      <c r="P588" s="32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26">
        <v>30</v>
      </c>
      <c r="M589" s="10">
        <v>30</v>
      </c>
      <c r="O589" s="31">
        <f t="shared" si="29"/>
        <v>1800</v>
      </c>
      <c r="P589" s="32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26">
        <v>30</v>
      </c>
      <c r="M590" s="10">
        <v>30</v>
      </c>
      <c r="O590" s="31">
        <f t="shared" si="29"/>
        <v>1800</v>
      </c>
      <c r="P590" s="32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26">
        <v>30</v>
      </c>
      <c r="M591" s="10">
        <v>30</v>
      </c>
      <c r="O591" s="31">
        <f t="shared" si="29"/>
        <v>1800</v>
      </c>
      <c r="P591" s="32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26">
        <v>30</v>
      </c>
      <c r="M592" s="10">
        <v>30</v>
      </c>
      <c r="O592" s="31">
        <f t="shared" si="29"/>
        <v>1800</v>
      </c>
      <c r="P592" s="32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26">
        <v>30</v>
      </c>
      <c r="M593" s="10">
        <v>30</v>
      </c>
      <c r="O593" s="31">
        <f t="shared" si="29"/>
        <v>1800</v>
      </c>
      <c r="P593" s="32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26">
        <v>30</v>
      </c>
      <c r="M594" s="10">
        <v>30</v>
      </c>
      <c r="O594" s="31">
        <f t="shared" si="29"/>
        <v>1800</v>
      </c>
      <c r="P594" s="32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26">
        <v>30</v>
      </c>
      <c r="M595" s="10">
        <v>30</v>
      </c>
      <c r="O595" s="31">
        <f t="shared" si="29"/>
        <v>1800</v>
      </c>
      <c r="P595" s="32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26">
        <v>30</v>
      </c>
      <c r="M596" s="10">
        <v>30</v>
      </c>
      <c r="O596" s="31">
        <f t="shared" si="29"/>
        <v>1800</v>
      </c>
      <c r="P596" s="32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26">
        <v>30</v>
      </c>
      <c r="M597" s="10">
        <v>30</v>
      </c>
      <c r="O597" s="31">
        <f t="shared" si="29"/>
        <v>1800</v>
      </c>
      <c r="P597" s="32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26">
        <v>30</v>
      </c>
      <c r="M598" s="10">
        <v>30</v>
      </c>
      <c r="O598" s="31">
        <f t="shared" si="29"/>
        <v>1800</v>
      </c>
      <c r="P598" s="32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26">
        <v>30</v>
      </c>
      <c r="M599" s="10">
        <v>30</v>
      </c>
      <c r="O599" s="31">
        <f t="shared" si="29"/>
        <v>1800</v>
      </c>
      <c r="P599" s="32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26">
        <v>30</v>
      </c>
      <c r="M600" s="10">
        <v>30</v>
      </c>
      <c r="O600" s="31">
        <f t="shared" si="29"/>
        <v>1800</v>
      </c>
      <c r="P600" s="32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26">
        <v>30</v>
      </c>
      <c r="M601" s="10">
        <v>30</v>
      </c>
      <c r="O601" s="31">
        <f t="shared" si="29"/>
        <v>1800</v>
      </c>
      <c r="P601" s="32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26">
        <v>30</v>
      </c>
      <c r="M602" s="10">
        <v>30</v>
      </c>
      <c r="O602" s="31">
        <f t="shared" si="29"/>
        <v>1800</v>
      </c>
      <c r="P602" s="32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26">
        <v>30</v>
      </c>
      <c r="M603" s="10">
        <v>30</v>
      </c>
      <c r="O603" s="31">
        <f t="shared" si="29"/>
        <v>1800</v>
      </c>
      <c r="P603" s="32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26">
        <v>30</v>
      </c>
      <c r="M604" s="10">
        <v>30</v>
      </c>
      <c r="O604" s="31">
        <f t="shared" si="29"/>
        <v>1800</v>
      </c>
      <c r="P604" s="32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26">
        <v>30</v>
      </c>
      <c r="M605" s="10">
        <v>30</v>
      </c>
      <c r="O605" s="31">
        <f t="shared" si="29"/>
        <v>1800</v>
      </c>
      <c r="P605" s="32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26">
        <v>30</v>
      </c>
      <c r="M606" s="10">
        <v>30</v>
      </c>
      <c r="O606" s="31">
        <f t="shared" si="29"/>
        <v>1800</v>
      </c>
      <c r="P606" s="32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26">
        <v>30</v>
      </c>
      <c r="M607" s="10">
        <v>30</v>
      </c>
      <c r="O607" s="31">
        <f t="shared" si="29"/>
        <v>1800</v>
      </c>
      <c r="P607" s="32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26">
        <v>29.1</v>
      </c>
      <c r="M608" s="10">
        <v>29</v>
      </c>
      <c r="N608" s="10">
        <v>0.1</v>
      </c>
      <c r="O608" s="31">
        <f t="shared" si="29"/>
        <v>1740.1</v>
      </c>
      <c r="P608" s="32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26">
        <v>29</v>
      </c>
      <c r="M609" s="10">
        <v>29</v>
      </c>
      <c r="O609" s="31">
        <f t="shared" si="29"/>
        <v>1740</v>
      </c>
      <c r="P609" s="32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26">
        <v>29</v>
      </c>
      <c r="M610" s="10">
        <v>29</v>
      </c>
      <c r="O610" s="31">
        <f t="shared" si="29"/>
        <v>1740</v>
      </c>
      <c r="P610" s="32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26">
        <v>28</v>
      </c>
      <c r="M611" s="10">
        <v>28</v>
      </c>
      <c r="O611" s="31">
        <f t="shared" si="29"/>
        <v>1680</v>
      </c>
      <c r="P611" s="32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26">
        <v>28</v>
      </c>
      <c r="M612" s="10">
        <v>28</v>
      </c>
      <c r="O612" s="31">
        <f t="shared" si="29"/>
        <v>1680</v>
      </c>
      <c r="P612" s="32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26">
        <v>27</v>
      </c>
      <c r="M613" s="10">
        <v>27</v>
      </c>
      <c r="O613" s="31">
        <f t="shared" si="29"/>
        <v>1620</v>
      </c>
      <c r="P613" s="32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26">
        <v>27</v>
      </c>
      <c r="M614" s="10">
        <v>27</v>
      </c>
      <c r="O614" s="31">
        <f t="shared" si="29"/>
        <v>1620</v>
      </c>
      <c r="P614" s="32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26">
        <v>26.1</v>
      </c>
      <c r="M615" s="10">
        <v>26</v>
      </c>
      <c r="N615" s="10">
        <v>0.1</v>
      </c>
      <c r="O615" s="31">
        <f t="shared" si="29"/>
        <v>1560.1</v>
      </c>
      <c r="P615" s="32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26">
        <v>26</v>
      </c>
      <c r="M616" s="10">
        <v>26</v>
      </c>
      <c r="O616" s="31">
        <f t="shared" si="29"/>
        <v>1560</v>
      </c>
      <c r="P616" s="32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26">
        <v>26</v>
      </c>
      <c r="M617" s="10">
        <v>26</v>
      </c>
      <c r="O617" s="31">
        <f t="shared" si="29"/>
        <v>1560</v>
      </c>
      <c r="P617" s="32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26">
        <v>26</v>
      </c>
      <c r="M618" s="10">
        <v>26</v>
      </c>
      <c r="O618" s="31">
        <f t="shared" si="29"/>
        <v>1560</v>
      </c>
      <c r="P618" s="32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26">
        <v>25.7</v>
      </c>
      <c r="M619" s="10">
        <v>25</v>
      </c>
      <c r="N619" s="10">
        <v>0.7</v>
      </c>
      <c r="O619" s="31">
        <f t="shared" si="29"/>
        <v>1500.7</v>
      </c>
      <c r="P619" s="32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26">
        <v>25.2</v>
      </c>
      <c r="M620" s="10">
        <v>25</v>
      </c>
      <c r="N620" s="10">
        <v>0.2</v>
      </c>
      <c r="O620" s="31">
        <f t="shared" si="29"/>
        <v>1500.2</v>
      </c>
      <c r="P620" s="32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26">
        <v>25.1</v>
      </c>
      <c r="M621" s="10">
        <v>25</v>
      </c>
      <c r="N621" s="10">
        <v>0.1</v>
      </c>
      <c r="O621" s="31">
        <f t="shared" si="29"/>
        <v>1500.1</v>
      </c>
      <c r="P621" s="32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26">
        <v>25.1</v>
      </c>
      <c r="M622" s="10">
        <v>25</v>
      </c>
      <c r="N622" s="10">
        <v>0.1</v>
      </c>
      <c r="O622" s="31">
        <f t="shared" si="29"/>
        <v>1500.1</v>
      </c>
      <c r="P622" s="32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26">
        <v>25</v>
      </c>
      <c r="M623" s="10">
        <v>25</v>
      </c>
      <c r="O623" s="31">
        <f t="shared" si="29"/>
        <v>1500</v>
      </c>
      <c r="P623" s="32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26">
        <v>25</v>
      </c>
      <c r="M624" s="10">
        <v>25</v>
      </c>
      <c r="O624" s="31">
        <f t="shared" si="29"/>
        <v>1500</v>
      </c>
      <c r="P624" s="32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26">
        <v>25</v>
      </c>
      <c r="M625" s="10">
        <v>25</v>
      </c>
      <c r="O625" s="31">
        <f t="shared" si="29"/>
        <v>1500</v>
      </c>
      <c r="P625" s="32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26">
        <v>24.5</v>
      </c>
      <c r="M626" s="10">
        <v>24</v>
      </c>
      <c r="N626" s="10">
        <v>0.5</v>
      </c>
      <c r="O626" s="31">
        <f t="shared" si="29"/>
        <v>1440.5</v>
      </c>
      <c r="P626" s="32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26">
        <v>24.3</v>
      </c>
      <c r="M627" s="10">
        <v>24</v>
      </c>
      <c r="N627" s="10">
        <v>0.3</v>
      </c>
      <c r="O627" s="31">
        <f t="shared" si="29"/>
        <v>1440.3</v>
      </c>
      <c r="P627" s="32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26">
        <v>24.3</v>
      </c>
      <c r="M628" s="10">
        <v>24</v>
      </c>
      <c r="N628" s="10">
        <v>0.3</v>
      </c>
      <c r="O628" s="31">
        <f t="shared" si="29"/>
        <v>1440.3</v>
      </c>
      <c r="P628" s="32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26">
        <v>24</v>
      </c>
      <c r="M629" s="10">
        <v>24</v>
      </c>
      <c r="O629" s="31">
        <f t="shared" si="29"/>
        <v>1440</v>
      </c>
      <c r="P629" s="32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26">
        <v>24</v>
      </c>
      <c r="M630" s="10">
        <v>24</v>
      </c>
      <c r="O630" s="31">
        <f t="shared" si="29"/>
        <v>1440</v>
      </c>
      <c r="P630" s="32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26">
        <v>24</v>
      </c>
      <c r="M631" s="10">
        <v>24</v>
      </c>
      <c r="O631" s="31">
        <f t="shared" si="29"/>
        <v>1440</v>
      </c>
      <c r="P631" s="32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26">
        <v>24</v>
      </c>
      <c r="M632" s="10">
        <v>24</v>
      </c>
      <c r="O632" s="31">
        <f t="shared" si="29"/>
        <v>1440</v>
      </c>
      <c r="P632" s="32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26">
        <v>24</v>
      </c>
      <c r="M633" s="10">
        <v>24</v>
      </c>
      <c r="O633" s="31">
        <f t="shared" si="29"/>
        <v>1440</v>
      </c>
      <c r="P633" s="32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26">
        <v>24</v>
      </c>
      <c r="M634" s="10">
        <v>24</v>
      </c>
      <c r="O634" s="31">
        <f t="shared" si="29"/>
        <v>1440</v>
      </c>
      <c r="P634" s="32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26">
        <v>24</v>
      </c>
      <c r="M635" s="10">
        <v>24</v>
      </c>
      <c r="O635" s="31">
        <f t="shared" si="29"/>
        <v>1440</v>
      </c>
      <c r="P635" s="32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26">
        <v>24</v>
      </c>
      <c r="M636" s="10">
        <v>24</v>
      </c>
      <c r="O636" s="31">
        <f t="shared" si="29"/>
        <v>1440</v>
      </c>
      <c r="P636" s="32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26">
        <v>24</v>
      </c>
      <c r="M637" s="10">
        <v>24</v>
      </c>
      <c r="O637" s="31">
        <f t="shared" si="29"/>
        <v>1440</v>
      </c>
      <c r="P637" s="32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26">
        <v>23.4</v>
      </c>
      <c r="M638" s="10">
        <v>23</v>
      </c>
      <c r="N638" s="10">
        <v>0.4</v>
      </c>
      <c r="O638" s="31">
        <f t="shared" si="29"/>
        <v>1380.4</v>
      </c>
      <c r="P638" s="32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26">
        <v>23.3</v>
      </c>
      <c r="M639" s="10">
        <v>23</v>
      </c>
      <c r="N639" s="10">
        <v>0.3</v>
      </c>
      <c r="O639" s="31">
        <f t="shared" si="29"/>
        <v>1380.3</v>
      </c>
      <c r="P639" s="32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26">
        <v>22.2</v>
      </c>
      <c r="M640" s="10">
        <v>22</v>
      </c>
      <c r="N640" s="10">
        <v>0.2</v>
      </c>
      <c r="O640" s="31">
        <f t="shared" si="29"/>
        <v>1320.2</v>
      </c>
      <c r="P640" s="32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26">
        <v>22</v>
      </c>
      <c r="M641" s="10">
        <v>22</v>
      </c>
      <c r="O641" s="31">
        <f t="shared" si="29"/>
        <v>1320</v>
      </c>
      <c r="P641" s="32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26">
        <v>21</v>
      </c>
      <c r="M642" s="10">
        <v>21</v>
      </c>
      <c r="O642" s="31">
        <f t="shared" ref="O642:O705" si="32">(M642*60)+N642</f>
        <v>1260</v>
      </c>
      <c r="P642" s="32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26">
        <v>21</v>
      </c>
      <c r="M643" s="10">
        <v>21</v>
      </c>
      <c r="O643" s="31">
        <f t="shared" si="32"/>
        <v>1260</v>
      </c>
      <c r="P643" s="32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26">
        <v>20</v>
      </c>
      <c r="M644" s="10">
        <v>20</v>
      </c>
      <c r="O644" s="31">
        <f t="shared" si="32"/>
        <v>1200</v>
      </c>
      <c r="P644" s="32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26">
        <v>20</v>
      </c>
      <c r="M645" s="10">
        <v>20</v>
      </c>
      <c r="O645" s="31">
        <f t="shared" si="32"/>
        <v>1200</v>
      </c>
      <c r="P645" s="32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26">
        <v>20</v>
      </c>
      <c r="M646" s="10">
        <v>20</v>
      </c>
      <c r="O646" s="31">
        <f t="shared" si="32"/>
        <v>1200</v>
      </c>
      <c r="P646" s="32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26">
        <v>20</v>
      </c>
      <c r="M647" s="10">
        <v>20</v>
      </c>
      <c r="O647" s="31">
        <f t="shared" si="32"/>
        <v>1200</v>
      </c>
      <c r="P647" s="32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26">
        <v>20</v>
      </c>
      <c r="M648" s="10">
        <v>20</v>
      </c>
      <c r="O648" s="31">
        <f t="shared" si="32"/>
        <v>1200</v>
      </c>
      <c r="P648" s="32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26">
        <v>20</v>
      </c>
      <c r="M649" s="10">
        <v>20</v>
      </c>
      <c r="O649" s="31">
        <f t="shared" si="32"/>
        <v>1200</v>
      </c>
      <c r="P649" s="32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26">
        <v>19.5</v>
      </c>
      <c r="M650" s="10">
        <v>19</v>
      </c>
      <c r="N650" s="10">
        <v>0.5</v>
      </c>
      <c r="O650" s="31">
        <f t="shared" si="32"/>
        <v>1140.5</v>
      </c>
      <c r="P650" s="32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26">
        <v>19</v>
      </c>
      <c r="M651" s="10">
        <v>19</v>
      </c>
      <c r="O651" s="31">
        <f t="shared" si="32"/>
        <v>1140</v>
      </c>
      <c r="P651" s="32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26">
        <v>19</v>
      </c>
      <c r="M652" s="10">
        <v>19</v>
      </c>
      <c r="O652" s="31">
        <f t="shared" si="32"/>
        <v>1140</v>
      </c>
      <c r="P652" s="32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26">
        <v>19</v>
      </c>
      <c r="M653" s="10">
        <v>19</v>
      </c>
      <c r="O653" s="31">
        <f t="shared" si="32"/>
        <v>1140</v>
      </c>
      <c r="P653" s="32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26">
        <v>19</v>
      </c>
      <c r="M654" s="10">
        <v>19</v>
      </c>
      <c r="O654" s="31">
        <f t="shared" si="32"/>
        <v>1140</v>
      </c>
      <c r="P654" s="32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26">
        <v>19</v>
      </c>
      <c r="M655" s="10">
        <v>19</v>
      </c>
      <c r="O655" s="31">
        <f t="shared" si="32"/>
        <v>1140</v>
      </c>
      <c r="P655" s="32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26">
        <v>18.5</v>
      </c>
      <c r="M656" s="10">
        <v>18</v>
      </c>
      <c r="N656" s="10">
        <v>0.5</v>
      </c>
      <c r="O656" s="31">
        <f t="shared" si="32"/>
        <v>1080.5</v>
      </c>
      <c r="P656" s="32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26">
        <v>18.3</v>
      </c>
      <c r="M657" s="10">
        <v>18</v>
      </c>
      <c r="N657" s="10">
        <v>0.3</v>
      </c>
      <c r="O657" s="31">
        <f t="shared" si="32"/>
        <v>1080.3</v>
      </c>
      <c r="P657" s="32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26">
        <v>18</v>
      </c>
      <c r="M658" s="10">
        <v>18</v>
      </c>
      <c r="O658" s="31">
        <f t="shared" si="32"/>
        <v>1080</v>
      </c>
      <c r="P658" s="32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26">
        <v>18</v>
      </c>
      <c r="M659" s="10">
        <v>18</v>
      </c>
      <c r="O659" s="31">
        <f t="shared" si="32"/>
        <v>1080</v>
      </c>
      <c r="P659" s="32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26">
        <v>17.5</v>
      </c>
      <c r="M660" s="10">
        <v>17</v>
      </c>
      <c r="N660" s="10">
        <v>0.5</v>
      </c>
      <c r="O660" s="31">
        <f t="shared" si="32"/>
        <v>1020.5</v>
      </c>
      <c r="P660" s="32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26">
        <v>17</v>
      </c>
      <c r="M661" s="10">
        <v>17</v>
      </c>
      <c r="O661" s="31">
        <f t="shared" si="32"/>
        <v>1020</v>
      </c>
      <c r="P661" s="32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26">
        <v>17</v>
      </c>
      <c r="M662" s="10">
        <v>17</v>
      </c>
      <c r="O662" s="31">
        <f t="shared" si="32"/>
        <v>1020</v>
      </c>
      <c r="P662" s="32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26">
        <v>17</v>
      </c>
      <c r="M663" s="10">
        <v>17</v>
      </c>
      <c r="O663" s="31">
        <f t="shared" si="32"/>
        <v>1020</v>
      </c>
      <c r="P663" s="32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26">
        <v>16</v>
      </c>
      <c r="M664" s="10">
        <v>16</v>
      </c>
      <c r="O664" s="31">
        <f t="shared" si="32"/>
        <v>960</v>
      </c>
      <c r="P664" s="32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26">
        <v>16</v>
      </c>
      <c r="M665" s="10">
        <v>16</v>
      </c>
      <c r="O665" s="31">
        <f t="shared" si="32"/>
        <v>960</v>
      </c>
      <c r="P665" s="32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26">
        <v>16</v>
      </c>
      <c r="M666" s="10">
        <v>16</v>
      </c>
      <c r="O666" s="31">
        <f t="shared" si="32"/>
        <v>960</v>
      </c>
      <c r="P666" s="32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26">
        <v>16</v>
      </c>
      <c r="M667" s="10">
        <v>16</v>
      </c>
      <c r="O667" s="31">
        <f t="shared" si="32"/>
        <v>960</v>
      </c>
      <c r="P667" s="32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26">
        <v>15.6</v>
      </c>
      <c r="M668" s="10">
        <v>15</v>
      </c>
      <c r="N668" s="10">
        <v>0.6</v>
      </c>
      <c r="O668" s="31">
        <f t="shared" si="32"/>
        <v>900.6</v>
      </c>
      <c r="P668" s="32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26">
        <v>15</v>
      </c>
      <c r="M669" s="10">
        <v>15</v>
      </c>
      <c r="O669" s="31">
        <f t="shared" si="32"/>
        <v>900</v>
      </c>
      <c r="P669" s="32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26">
        <v>15</v>
      </c>
      <c r="M670" s="10">
        <v>15</v>
      </c>
      <c r="O670" s="31">
        <f t="shared" si="32"/>
        <v>900</v>
      </c>
      <c r="P670" s="32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26">
        <v>15</v>
      </c>
      <c r="M671" s="10">
        <v>15</v>
      </c>
      <c r="O671" s="31">
        <f t="shared" si="32"/>
        <v>900</v>
      </c>
      <c r="P671" s="32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26">
        <v>15</v>
      </c>
      <c r="M672" s="10">
        <v>15</v>
      </c>
      <c r="O672" s="31">
        <f t="shared" si="32"/>
        <v>900</v>
      </c>
      <c r="P672" s="32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26">
        <v>14.9</v>
      </c>
      <c r="M673" s="10">
        <v>14</v>
      </c>
      <c r="N673" s="10">
        <v>0.9</v>
      </c>
      <c r="O673" s="31">
        <f t="shared" si="32"/>
        <v>840.9</v>
      </c>
      <c r="P673" s="32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26">
        <v>14.4</v>
      </c>
      <c r="M674" s="10">
        <v>14</v>
      </c>
      <c r="N674" s="10">
        <v>0.4</v>
      </c>
      <c r="O674" s="31">
        <f t="shared" si="32"/>
        <v>840.4</v>
      </c>
      <c r="P674" s="32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26">
        <v>14</v>
      </c>
      <c r="M675" s="10">
        <v>14</v>
      </c>
      <c r="O675" s="31">
        <f t="shared" si="32"/>
        <v>840</v>
      </c>
      <c r="P675" s="32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26">
        <v>14</v>
      </c>
      <c r="M676" s="10">
        <v>14</v>
      </c>
      <c r="O676" s="31">
        <f t="shared" si="32"/>
        <v>840</v>
      </c>
      <c r="P676" s="32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26">
        <v>14</v>
      </c>
      <c r="M677" s="10">
        <v>14</v>
      </c>
      <c r="O677" s="31">
        <f t="shared" si="32"/>
        <v>840</v>
      </c>
      <c r="P677" s="32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26">
        <v>14</v>
      </c>
      <c r="M678" s="10">
        <v>14</v>
      </c>
      <c r="O678" s="31">
        <f t="shared" si="32"/>
        <v>840</v>
      </c>
      <c r="P678" s="32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26">
        <v>13.7</v>
      </c>
      <c r="M679" s="10">
        <v>13</v>
      </c>
      <c r="N679" s="10">
        <v>0.7</v>
      </c>
      <c r="O679" s="31">
        <f t="shared" si="32"/>
        <v>780.7</v>
      </c>
      <c r="P679" s="32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26">
        <v>13.5</v>
      </c>
      <c r="M680" s="10">
        <v>13</v>
      </c>
      <c r="N680" s="10">
        <v>0.5</v>
      </c>
      <c r="O680" s="31">
        <f t="shared" si="32"/>
        <v>780.5</v>
      </c>
      <c r="P680" s="32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26">
        <v>13</v>
      </c>
      <c r="M681" s="10">
        <v>13</v>
      </c>
      <c r="O681" s="31">
        <f t="shared" si="32"/>
        <v>780</v>
      </c>
      <c r="P681" s="32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26">
        <v>13</v>
      </c>
      <c r="M682" s="10">
        <v>13</v>
      </c>
      <c r="O682" s="31">
        <f t="shared" si="32"/>
        <v>780</v>
      </c>
      <c r="P682" s="32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26">
        <v>13</v>
      </c>
      <c r="M683" s="10">
        <v>13</v>
      </c>
      <c r="O683" s="31">
        <f t="shared" si="32"/>
        <v>780</v>
      </c>
      <c r="P683" s="32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26">
        <v>13</v>
      </c>
      <c r="M684" s="10">
        <v>13</v>
      </c>
      <c r="O684" s="31">
        <f t="shared" si="32"/>
        <v>780</v>
      </c>
      <c r="P684" s="32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26">
        <v>13</v>
      </c>
      <c r="M685" s="10">
        <v>13</v>
      </c>
      <c r="O685" s="31">
        <f t="shared" si="32"/>
        <v>780</v>
      </c>
      <c r="P685" s="32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26">
        <v>12.7</v>
      </c>
      <c r="M686" s="10">
        <v>12</v>
      </c>
      <c r="N686" s="10">
        <v>0.7</v>
      </c>
      <c r="O686" s="31">
        <f t="shared" si="32"/>
        <v>720.7</v>
      </c>
      <c r="P686" s="32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26">
        <v>12.7</v>
      </c>
      <c r="M687" s="10">
        <v>12</v>
      </c>
      <c r="N687" s="10">
        <v>0.7</v>
      </c>
      <c r="O687" s="31">
        <f t="shared" si="32"/>
        <v>720.7</v>
      </c>
      <c r="P687" s="32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26">
        <v>12.7</v>
      </c>
      <c r="M688" s="10">
        <v>12</v>
      </c>
      <c r="N688" s="10">
        <v>0.7</v>
      </c>
      <c r="O688" s="31">
        <f t="shared" si="32"/>
        <v>720.7</v>
      </c>
      <c r="P688" s="32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26">
        <v>12.7</v>
      </c>
      <c r="M689" s="10">
        <v>12</v>
      </c>
      <c r="N689" s="10">
        <v>0.7</v>
      </c>
      <c r="O689" s="31">
        <f t="shared" si="32"/>
        <v>720.7</v>
      </c>
      <c r="P689" s="32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26">
        <v>12.2</v>
      </c>
      <c r="M690" s="10">
        <v>12</v>
      </c>
      <c r="N690" s="10">
        <v>0.2</v>
      </c>
      <c r="O690" s="31">
        <f t="shared" si="32"/>
        <v>720.2</v>
      </c>
      <c r="P690" s="32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26">
        <v>12</v>
      </c>
      <c r="M691" s="10">
        <v>12</v>
      </c>
      <c r="O691" s="31">
        <f t="shared" si="32"/>
        <v>720</v>
      </c>
      <c r="P691" s="32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26">
        <v>12</v>
      </c>
      <c r="M692" s="10">
        <v>12</v>
      </c>
      <c r="O692" s="31">
        <f t="shared" si="32"/>
        <v>720</v>
      </c>
      <c r="P692" s="32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26">
        <v>12</v>
      </c>
      <c r="M693" s="10">
        <v>12</v>
      </c>
      <c r="O693" s="31">
        <f t="shared" si="32"/>
        <v>720</v>
      </c>
      <c r="P693" s="32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26">
        <v>12</v>
      </c>
      <c r="M694" s="10">
        <v>12</v>
      </c>
      <c r="O694" s="31">
        <f t="shared" si="32"/>
        <v>720</v>
      </c>
      <c r="P694" s="32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26">
        <v>12</v>
      </c>
      <c r="M695" s="10">
        <v>12</v>
      </c>
      <c r="O695" s="31">
        <f t="shared" si="32"/>
        <v>720</v>
      </c>
      <c r="P695" s="32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26">
        <v>12</v>
      </c>
      <c r="M696" s="10">
        <v>12</v>
      </c>
      <c r="O696" s="31">
        <f t="shared" si="32"/>
        <v>720</v>
      </c>
      <c r="P696" s="32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26">
        <v>12</v>
      </c>
      <c r="M697" s="10">
        <v>12</v>
      </c>
      <c r="O697" s="31">
        <f t="shared" si="32"/>
        <v>720</v>
      </c>
      <c r="P697" s="32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26">
        <v>12</v>
      </c>
      <c r="M698" s="10">
        <v>12</v>
      </c>
      <c r="O698" s="31">
        <f t="shared" si="32"/>
        <v>720</v>
      </c>
      <c r="P698" s="32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26">
        <v>12</v>
      </c>
      <c r="M699" s="10">
        <v>12</v>
      </c>
      <c r="O699" s="31">
        <f t="shared" si="32"/>
        <v>720</v>
      </c>
      <c r="P699" s="32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26">
        <v>12</v>
      </c>
      <c r="M700" s="10">
        <v>12</v>
      </c>
      <c r="O700" s="31">
        <f t="shared" si="32"/>
        <v>720</v>
      </c>
      <c r="P700" s="32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26">
        <v>11.8</v>
      </c>
      <c r="M701" s="10">
        <v>11</v>
      </c>
      <c r="N701" s="10">
        <v>0.8</v>
      </c>
      <c r="O701" s="31">
        <f t="shared" si="32"/>
        <v>660.8</v>
      </c>
      <c r="P701" s="32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26">
        <v>11.7</v>
      </c>
      <c r="M702" s="10">
        <v>11</v>
      </c>
      <c r="N702" s="10">
        <v>0.7</v>
      </c>
      <c r="O702" s="31">
        <f t="shared" si="32"/>
        <v>660.7</v>
      </c>
      <c r="P702" s="32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26">
        <v>11</v>
      </c>
      <c r="M703" s="10">
        <v>11</v>
      </c>
      <c r="O703" s="31">
        <f t="shared" si="32"/>
        <v>660</v>
      </c>
      <c r="P703" s="32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26">
        <v>11</v>
      </c>
      <c r="M704" s="10">
        <v>11</v>
      </c>
      <c r="O704" s="31">
        <f t="shared" si="32"/>
        <v>660</v>
      </c>
      <c r="P704" s="32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26">
        <v>11</v>
      </c>
      <c r="M705" s="10">
        <v>11</v>
      </c>
      <c r="O705" s="31">
        <f t="shared" si="32"/>
        <v>660</v>
      </c>
      <c r="P705" s="32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26">
        <v>11</v>
      </c>
      <c r="M706" s="10">
        <v>11</v>
      </c>
      <c r="O706" s="31">
        <f t="shared" ref="O706:O769" si="35">(M706*60)+N706</f>
        <v>660</v>
      </c>
      <c r="P706" s="32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26">
        <v>11</v>
      </c>
      <c r="M707" s="10">
        <v>11</v>
      </c>
      <c r="O707" s="31">
        <f t="shared" si="35"/>
        <v>660</v>
      </c>
      <c r="P707" s="32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26">
        <v>11</v>
      </c>
      <c r="M708" s="10">
        <v>11</v>
      </c>
      <c r="O708" s="31">
        <f t="shared" si="35"/>
        <v>660</v>
      </c>
      <c r="P708" s="32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26">
        <v>10.91</v>
      </c>
      <c r="M709" s="10">
        <v>10</v>
      </c>
      <c r="N709" s="10">
        <v>0.91</v>
      </c>
      <c r="O709" s="31">
        <f t="shared" si="35"/>
        <v>600.91</v>
      </c>
      <c r="P709" s="32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26">
        <v>10.9</v>
      </c>
      <c r="M710" s="10">
        <v>10</v>
      </c>
      <c r="N710" s="10">
        <v>0.9</v>
      </c>
      <c r="O710" s="31">
        <f t="shared" si="35"/>
        <v>600.9</v>
      </c>
      <c r="P710" s="32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26">
        <v>10.7</v>
      </c>
      <c r="M711" s="10">
        <v>10</v>
      </c>
      <c r="N711" s="10">
        <v>0.7</v>
      </c>
      <c r="O711" s="31">
        <f t="shared" si="35"/>
        <v>600.70000000000005</v>
      </c>
      <c r="P711" s="32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26">
        <v>10.5</v>
      </c>
      <c r="M712" s="10">
        <v>10</v>
      </c>
      <c r="N712" s="10">
        <v>0.5</v>
      </c>
      <c r="O712" s="31">
        <f t="shared" si="35"/>
        <v>600.5</v>
      </c>
      <c r="P712" s="32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26">
        <v>10.3</v>
      </c>
      <c r="M713" s="10">
        <v>10</v>
      </c>
      <c r="N713" s="10">
        <v>0.3</v>
      </c>
      <c r="O713" s="31">
        <f t="shared" si="35"/>
        <v>600.29999999999995</v>
      </c>
      <c r="P713" s="32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26">
        <v>10.3</v>
      </c>
      <c r="M714" s="10">
        <v>10</v>
      </c>
      <c r="N714" s="10">
        <v>0.3</v>
      </c>
      <c r="O714" s="31">
        <f t="shared" si="35"/>
        <v>600.29999999999995</v>
      </c>
      <c r="P714" s="32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26">
        <v>10.199999999999999</v>
      </c>
      <c r="M715" s="10">
        <v>10</v>
      </c>
      <c r="N715" s="10">
        <v>0.2</v>
      </c>
      <c r="O715" s="31">
        <f t="shared" si="35"/>
        <v>600.20000000000005</v>
      </c>
      <c r="P715" s="32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26">
        <v>10.199999999999999</v>
      </c>
      <c r="M716" s="10">
        <v>10</v>
      </c>
      <c r="N716" s="10">
        <v>0.2</v>
      </c>
      <c r="O716" s="31">
        <f t="shared" si="35"/>
        <v>600.20000000000005</v>
      </c>
      <c r="P716" s="32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26">
        <v>10.1</v>
      </c>
      <c r="M717" s="10">
        <v>10</v>
      </c>
      <c r="N717" s="10">
        <v>0.1</v>
      </c>
      <c r="O717" s="31">
        <f t="shared" si="35"/>
        <v>600.1</v>
      </c>
      <c r="P717" s="32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26">
        <v>10.1</v>
      </c>
      <c r="M718" s="10">
        <v>10</v>
      </c>
      <c r="N718" s="10">
        <v>0.1</v>
      </c>
      <c r="O718" s="31">
        <f t="shared" si="35"/>
        <v>600.1</v>
      </c>
      <c r="P718" s="32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26">
        <v>10</v>
      </c>
      <c r="M719" s="10">
        <v>10</v>
      </c>
      <c r="O719" s="31">
        <f t="shared" si="35"/>
        <v>600</v>
      </c>
      <c r="P719" s="32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26">
        <v>10</v>
      </c>
      <c r="M720" s="10">
        <v>10</v>
      </c>
      <c r="O720" s="31">
        <f t="shared" si="35"/>
        <v>600</v>
      </c>
      <c r="P720" s="32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26">
        <v>10</v>
      </c>
      <c r="M721" s="10">
        <v>10</v>
      </c>
      <c r="O721" s="31">
        <f t="shared" si="35"/>
        <v>600</v>
      </c>
      <c r="P721" s="32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26">
        <v>10</v>
      </c>
      <c r="M722" s="10">
        <v>10</v>
      </c>
      <c r="O722" s="31">
        <f t="shared" si="35"/>
        <v>600</v>
      </c>
      <c r="P722" s="32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26">
        <v>10</v>
      </c>
      <c r="M723" s="10">
        <v>10</v>
      </c>
      <c r="O723" s="31">
        <f t="shared" si="35"/>
        <v>600</v>
      </c>
      <c r="P723" s="32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26">
        <v>10</v>
      </c>
      <c r="M724" s="10">
        <v>10</v>
      </c>
      <c r="O724" s="31">
        <f t="shared" si="35"/>
        <v>600</v>
      </c>
      <c r="P724" s="32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26">
        <v>10</v>
      </c>
      <c r="M725" s="10">
        <v>10</v>
      </c>
      <c r="O725" s="31">
        <f t="shared" si="35"/>
        <v>600</v>
      </c>
      <c r="P725" s="32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26">
        <v>10</v>
      </c>
      <c r="M726" s="10">
        <v>10</v>
      </c>
      <c r="O726" s="31">
        <f t="shared" si="35"/>
        <v>600</v>
      </c>
      <c r="P726" s="32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26">
        <v>10</v>
      </c>
      <c r="M727" s="10">
        <v>10</v>
      </c>
      <c r="O727" s="31">
        <f t="shared" si="35"/>
        <v>600</v>
      </c>
      <c r="P727" s="32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26">
        <v>10</v>
      </c>
      <c r="M728" s="10">
        <v>10</v>
      </c>
      <c r="O728" s="31">
        <f t="shared" si="35"/>
        <v>600</v>
      </c>
      <c r="P728" s="32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26">
        <v>10</v>
      </c>
      <c r="M729" s="10">
        <v>10</v>
      </c>
      <c r="O729" s="31">
        <f t="shared" si="35"/>
        <v>600</v>
      </c>
      <c r="P729" s="32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26">
        <v>9.6</v>
      </c>
      <c r="M730" s="10">
        <v>9</v>
      </c>
      <c r="N730" s="10">
        <v>6</v>
      </c>
      <c r="O730" s="31">
        <f t="shared" si="35"/>
        <v>546</v>
      </c>
      <c r="P730" s="32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26">
        <v>9.5</v>
      </c>
      <c r="M731" s="10">
        <v>9</v>
      </c>
      <c r="N731" s="10">
        <v>5</v>
      </c>
      <c r="O731" s="31">
        <f t="shared" si="35"/>
        <v>545</v>
      </c>
      <c r="P731" s="32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26">
        <v>9.4</v>
      </c>
      <c r="M732" s="10">
        <v>9</v>
      </c>
      <c r="N732" s="10">
        <v>4</v>
      </c>
      <c r="O732" s="31">
        <f t="shared" si="35"/>
        <v>544</v>
      </c>
      <c r="P732" s="32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26">
        <v>9.4</v>
      </c>
      <c r="M733" s="10">
        <v>9</v>
      </c>
      <c r="N733" s="10">
        <v>4</v>
      </c>
      <c r="O733" s="31">
        <f t="shared" si="35"/>
        <v>544</v>
      </c>
      <c r="P733" s="32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26">
        <v>9.27</v>
      </c>
      <c r="M734" s="10">
        <v>9</v>
      </c>
      <c r="N734" s="10">
        <v>27</v>
      </c>
      <c r="O734" s="31">
        <f t="shared" si="35"/>
        <v>567</v>
      </c>
      <c r="P734" s="32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26">
        <v>9.1999999999999993</v>
      </c>
      <c r="M735" s="10">
        <v>9</v>
      </c>
      <c r="N735" s="10">
        <v>2</v>
      </c>
      <c r="O735" s="31">
        <f t="shared" si="35"/>
        <v>542</v>
      </c>
      <c r="P735" s="32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26">
        <v>9</v>
      </c>
      <c r="M736" s="10">
        <v>9</v>
      </c>
      <c r="O736" s="31">
        <f t="shared" si="35"/>
        <v>540</v>
      </c>
      <c r="P736" s="32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26">
        <v>9</v>
      </c>
      <c r="M737" s="10">
        <v>9</v>
      </c>
      <c r="O737" s="31">
        <f t="shared" si="35"/>
        <v>540</v>
      </c>
      <c r="P737" s="32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26">
        <v>9</v>
      </c>
      <c r="M738" s="10">
        <v>9</v>
      </c>
      <c r="O738" s="31">
        <f t="shared" si="35"/>
        <v>540</v>
      </c>
      <c r="P738" s="32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26">
        <v>9</v>
      </c>
      <c r="M739" s="10">
        <v>9</v>
      </c>
      <c r="O739" s="31">
        <f t="shared" si="35"/>
        <v>540</v>
      </c>
      <c r="P739" s="32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26">
        <v>9</v>
      </c>
      <c r="M740" s="10">
        <v>9</v>
      </c>
      <c r="O740" s="31">
        <f t="shared" si="35"/>
        <v>540</v>
      </c>
      <c r="P740" s="32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26">
        <v>9</v>
      </c>
      <c r="M741" s="10">
        <v>9</v>
      </c>
      <c r="O741" s="31">
        <f t="shared" si="35"/>
        <v>540</v>
      </c>
      <c r="P741" s="32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26">
        <v>9</v>
      </c>
      <c r="M742" s="10">
        <v>9</v>
      </c>
      <c r="O742" s="31">
        <f t="shared" si="35"/>
        <v>540</v>
      </c>
      <c r="P742" s="32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26">
        <v>9</v>
      </c>
      <c r="M743" s="10">
        <v>9</v>
      </c>
      <c r="O743" s="31">
        <f t="shared" si="35"/>
        <v>540</v>
      </c>
      <c r="P743" s="32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26">
        <v>9</v>
      </c>
      <c r="M744" s="10">
        <v>9</v>
      </c>
      <c r="O744" s="31">
        <f t="shared" si="35"/>
        <v>540</v>
      </c>
      <c r="P744" s="32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26">
        <v>8.8000000000000007</v>
      </c>
      <c r="M745" s="10">
        <v>8</v>
      </c>
      <c r="N745" s="10">
        <v>8</v>
      </c>
      <c r="O745" s="31">
        <f t="shared" si="35"/>
        <v>488</v>
      </c>
      <c r="P745" s="32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26">
        <v>8.6999999999999993</v>
      </c>
      <c r="M746" s="10">
        <v>8</v>
      </c>
      <c r="N746" s="10">
        <v>7</v>
      </c>
      <c r="O746" s="31">
        <f t="shared" si="35"/>
        <v>487</v>
      </c>
      <c r="P746" s="32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26">
        <v>8.6999999999999993</v>
      </c>
      <c r="M747" s="10">
        <v>8</v>
      </c>
      <c r="N747" s="10">
        <v>7</v>
      </c>
      <c r="O747" s="31">
        <f t="shared" si="35"/>
        <v>487</v>
      </c>
      <c r="P747" s="32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26">
        <v>8.6999999999999993</v>
      </c>
      <c r="M748" s="10">
        <v>8</v>
      </c>
      <c r="N748" s="10">
        <v>7</v>
      </c>
      <c r="O748" s="31">
        <f t="shared" si="35"/>
        <v>487</v>
      </c>
      <c r="P748" s="32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26">
        <v>8.6999999999999993</v>
      </c>
      <c r="M749" s="10">
        <v>8</v>
      </c>
      <c r="N749" s="10">
        <v>7</v>
      </c>
      <c r="O749" s="31">
        <f t="shared" si="35"/>
        <v>487</v>
      </c>
      <c r="P749" s="32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26">
        <v>8.6</v>
      </c>
      <c r="M750" s="10">
        <v>8</v>
      </c>
      <c r="N750" s="10">
        <v>6</v>
      </c>
      <c r="O750" s="31">
        <f t="shared" si="35"/>
        <v>486</v>
      </c>
      <c r="P750" s="32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26">
        <v>8.1999999999999993</v>
      </c>
      <c r="M751" s="10">
        <v>8</v>
      </c>
      <c r="N751" s="10">
        <v>2</v>
      </c>
      <c r="O751" s="31">
        <f t="shared" si="35"/>
        <v>482</v>
      </c>
      <c r="P751" s="32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26">
        <v>8.06</v>
      </c>
      <c r="M752" s="10">
        <v>8</v>
      </c>
      <c r="N752" s="10">
        <v>6</v>
      </c>
      <c r="O752" s="31">
        <f t="shared" si="35"/>
        <v>486</v>
      </c>
      <c r="P752" s="32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26">
        <v>8</v>
      </c>
      <c r="M753" s="10">
        <v>8</v>
      </c>
      <c r="O753" s="31">
        <f t="shared" si="35"/>
        <v>480</v>
      </c>
      <c r="P753" s="32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26">
        <v>8</v>
      </c>
      <c r="M754" s="10">
        <v>8</v>
      </c>
      <c r="O754" s="31">
        <f t="shared" si="35"/>
        <v>480</v>
      </c>
      <c r="P754" s="32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26">
        <v>8</v>
      </c>
      <c r="M755" s="10">
        <v>8</v>
      </c>
      <c r="O755" s="31">
        <f t="shared" si="35"/>
        <v>480</v>
      </c>
      <c r="P755" s="32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26">
        <v>8</v>
      </c>
      <c r="M756" s="10">
        <v>8</v>
      </c>
      <c r="O756" s="31">
        <f t="shared" si="35"/>
        <v>480</v>
      </c>
      <c r="P756" s="32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26">
        <v>8</v>
      </c>
      <c r="M757" s="10">
        <v>8</v>
      </c>
      <c r="O757" s="31">
        <f t="shared" si="35"/>
        <v>480</v>
      </c>
      <c r="P757" s="32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26">
        <v>8</v>
      </c>
      <c r="M758" s="10">
        <v>8</v>
      </c>
      <c r="O758" s="31">
        <f t="shared" si="35"/>
        <v>480</v>
      </c>
      <c r="P758" s="32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26">
        <v>8</v>
      </c>
      <c r="M759" s="10">
        <v>8</v>
      </c>
      <c r="O759" s="31">
        <f t="shared" si="35"/>
        <v>480</v>
      </c>
      <c r="P759" s="32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26">
        <v>8</v>
      </c>
      <c r="M760" s="10">
        <v>8</v>
      </c>
      <c r="O760" s="31">
        <f t="shared" si="35"/>
        <v>480</v>
      </c>
      <c r="P760" s="32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26">
        <v>8</v>
      </c>
      <c r="M761" s="10">
        <v>8</v>
      </c>
      <c r="O761" s="31">
        <f t="shared" si="35"/>
        <v>480</v>
      </c>
      <c r="P761" s="32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26">
        <v>8</v>
      </c>
      <c r="M762" s="10">
        <v>8</v>
      </c>
      <c r="O762" s="31">
        <f t="shared" si="35"/>
        <v>480</v>
      </c>
      <c r="P762" s="32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26">
        <v>8</v>
      </c>
      <c r="M763" s="10">
        <v>8</v>
      </c>
      <c r="O763" s="31">
        <f t="shared" si="35"/>
        <v>480</v>
      </c>
      <c r="P763" s="32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26">
        <v>8</v>
      </c>
      <c r="M764" s="10">
        <v>8</v>
      </c>
      <c r="O764" s="31">
        <f t="shared" si="35"/>
        <v>480</v>
      </c>
      <c r="P764" s="32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26">
        <v>8</v>
      </c>
      <c r="M765" s="10">
        <v>8</v>
      </c>
      <c r="O765" s="31">
        <f t="shared" si="35"/>
        <v>480</v>
      </c>
      <c r="P765" s="32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26">
        <v>8</v>
      </c>
      <c r="M766" s="10">
        <v>8</v>
      </c>
      <c r="O766" s="31">
        <f t="shared" si="35"/>
        <v>480</v>
      </c>
      <c r="P766" s="32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26">
        <v>8</v>
      </c>
      <c r="M767" s="10">
        <v>8</v>
      </c>
      <c r="O767" s="31">
        <f t="shared" si="35"/>
        <v>480</v>
      </c>
      <c r="P767" s="32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26">
        <v>8</v>
      </c>
      <c r="M768" s="10">
        <v>8</v>
      </c>
      <c r="O768" s="31">
        <f t="shared" si="35"/>
        <v>480</v>
      </c>
      <c r="P768" s="32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26">
        <v>8</v>
      </c>
      <c r="M769" s="10">
        <v>8</v>
      </c>
      <c r="O769" s="31">
        <f t="shared" si="35"/>
        <v>480</v>
      </c>
      <c r="P769" s="32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26">
        <v>8</v>
      </c>
      <c r="M770" s="10">
        <v>8</v>
      </c>
      <c r="O770" s="31">
        <f t="shared" ref="O770:O833" si="38">(M770*60)+N770</f>
        <v>480</v>
      </c>
      <c r="P770" s="32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26">
        <v>8</v>
      </c>
      <c r="M771" s="10">
        <v>8</v>
      </c>
      <c r="O771" s="31">
        <f t="shared" si="38"/>
        <v>480</v>
      </c>
      <c r="P771" s="32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26">
        <v>8</v>
      </c>
      <c r="M772" s="10">
        <v>8</v>
      </c>
      <c r="O772" s="31">
        <f t="shared" si="38"/>
        <v>480</v>
      </c>
      <c r="P772" s="32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26">
        <v>8</v>
      </c>
      <c r="M773" s="10">
        <v>8</v>
      </c>
      <c r="O773" s="31">
        <f t="shared" si="38"/>
        <v>480</v>
      </c>
      <c r="P773" s="32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26">
        <v>7.61</v>
      </c>
      <c r="M774" s="10">
        <v>7</v>
      </c>
      <c r="N774" s="10">
        <v>61</v>
      </c>
      <c r="O774" s="31">
        <f t="shared" si="38"/>
        <v>481</v>
      </c>
      <c r="P774" s="32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26">
        <v>7.2</v>
      </c>
      <c r="M775" s="10">
        <v>7</v>
      </c>
      <c r="N775" s="10">
        <v>2</v>
      </c>
      <c r="O775" s="31">
        <f t="shared" si="38"/>
        <v>422</v>
      </c>
      <c r="P775" s="32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26">
        <v>7</v>
      </c>
      <c r="M776" s="10">
        <v>7</v>
      </c>
      <c r="O776" s="31">
        <f t="shared" si="38"/>
        <v>420</v>
      </c>
      <c r="P776" s="32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26">
        <v>7</v>
      </c>
      <c r="M777" s="10">
        <v>7</v>
      </c>
      <c r="O777" s="31">
        <f t="shared" si="38"/>
        <v>420</v>
      </c>
      <c r="P777" s="32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26">
        <v>7</v>
      </c>
      <c r="M778" s="10">
        <v>7</v>
      </c>
      <c r="O778" s="31">
        <f t="shared" si="38"/>
        <v>420</v>
      </c>
      <c r="P778" s="32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26">
        <v>7</v>
      </c>
      <c r="M779" s="10">
        <v>7</v>
      </c>
      <c r="O779" s="31">
        <f t="shared" si="38"/>
        <v>420</v>
      </c>
      <c r="P779" s="32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26">
        <v>7</v>
      </c>
      <c r="M780" s="10">
        <v>7</v>
      </c>
      <c r="O780" s="31">
        <f t="shared" si="38"/>
        <v>420</v>
      </c>
      <c r="P780" s="32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26">
        <v>7</v>
      </c>
      <c r="M781" s="10">
        <v>7</v>
      </c>
      <c r="O781" s="31">
        <f t="shared" si="38"/>
        <v>420</v>
      </c>
      <c r="P781" s="32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26">
        <v>7</v>
      </c>
      <c r="M782" s="10">
        <v>7</v>
      </c>
      <c r="O782" s="31">
        <f t="shared" si="38"/>
        <v>420</v>
      </c>
      <c r="P782" s="32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26">
        <v>7</v>
      </c>
      <c r="M783" s="10">
        <v>7</v>
      </c>
      <c r="O783" s="31">
        <f t="shared" si="38"/>
        <v>420</v>
      </c>
      <c r="P783" s="32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26">
        <v>7</v>
      </c>
      <c r="M784" s="10">
        <v>7</v>
      </c>
      <c r="O784" s="31">
        <f t="shared" si="38"/>
        <v>420</v>
      </c>
      <c r="P784" s="32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26">
        <v>7</v>
      </c>
      <c r="M785" s="10">
        <v>7</v>
      </c>
      <c r="O785" s="31">
        <f t="shared" si="38"/>
        <v>420</v>
      </c>
      <c r="P785" s="32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26">
        <v>7</v>
      </c>
      <c r="M786" s="10">
        <v>7</v>
      </c>
      <c r="O786" s="31">
        <f t="shared" si="38"/>
        <v>420</v>
      </c>
      <c r="P786" s="32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26">
        <v>7</v>
      </c>
      <c r="M787" s="10">
        <v>7</v>
      </c>
      <c r="O787" s="31">
        <f t="shared" si="38"/>
        <v>420</v>
      </c>
      <c r="P787" s="32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26">
        <v>6.94</v>
      </c>
      <c r="M788" s="10">
        <v>6</v>
      </c>
      <c r="N788" s="10">
        <v>94</v>
      </c>
      <c r="O788" s="31">
        <f t="shared" si="38"/>
        <v>454</v>
      </c>
      <c r="P788" s="32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26">
        <v>6.7</v>
      </c>
      <c r="M789" s="10">
        <v>6</v>
      </c>
      <c r="N789" s="10">
        <v>7</v>
      </c>
      <c r="O789" s="31">
        <f t="shared" si="38"/>
        <v>367</v>
      </c>
      <c r="P789" s="32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26">
        <v>6.49</v>
      </c>
      <c r="M790" s="10">
        <v>6</v>
      </c>
      <c r="N790" s="10">
        <v>49</v>
      </c>
      <c r="O790" s="31">
        <f t="shared" si="38"/>
        <v>409</v>
      </c>
      <c r="P790" s="32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26">
        <v>6.35</v>
      </c>
      <c r="M791" s="10">
        <v>6</v>
      </c>
      <c r="N791" s="10">
        <v>35</v>
      </c>
      <c r="O791" s="31">
        <f t="shared" si="38"/>
        <v>395</v>
      </c>
      <c r="P791" s="32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26">
        <v>6.35</v>
      </c>
      <c r="M792" s="10">
        <v>6</v>
      </c>
      <c r="N792" s="10">
        <v>35</v>
      </c>
      <c r="O792" s="31">
        <f t="shared" si="38"/>
        <v>395</v>
      </c>
      <c r="P792" s="32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26">
        <v>6.2</v>
      </c>
      <c r="M793" s="10">
        <v>6</v>
      </c>
      <c r="N793" s="10">
        <v>2</v>
      </c>
      <c r="O793" s="31">
        <f t="shared" si="38"/>
        <v>362</v>
      </c>
      <c r="P793" s="32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26">
        <v>6</v>
      </c>
      <c r="M794" s="10">
        <v>6</v>
      </c>
      <c r="O794" s="31">
        <f t="shared" si="38"/>
        <v>360</v>
      </c>
      <c r="P794" s="32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26">
        <v>6</v>
      </c>
      <c r="M795" s="10">
        <v>6</v>
      </c>
      <c r="O795" s="31">
        <f t="shared" si="38"/>
        <v>360</v>
      </c>
      <c r="P795" s="32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26">
        <v>6</v>
      </c>
      <c r="M796" s="10">
        <v>6</v>
      </c>
      <c r="O796" s="31">
        <f t="shared" si="38"/>
        <v>360</v>
      </c>
      <c r="P796" s="32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26">
        <v>6</v>
      </c>
      <c r="M797" s="10">
        <v>6</v>
      </c>
      <c r="O797" s="31">
        <f t="shared" si="38"/>
        <v>360</v>
      </c>
      <c r="P797" s="32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26">
        <v>6</v>
      </c>
      <c r="M798" s="10">
        <v>6</v>
      </c>
      <c r="O798" s="31">
        <f t="shared" si="38"/>
        <v>360</v>
      </c>
      <c r="P798" s="32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26">
        <v>6</v>
      </c>
      <c r="M799" s="10">
        <v>6</v>
      </c>
      <c r="O799" s="31">
        <f t="shared" si="38"/>
        <v>360</v>
      </c>
      <c r="P799" s="32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26">
        <v>6</v>
      </c>
      <c r="M800" s="10">
        <v>6</v>
      </c>
      <c r="O800" s="31">
        <f t="shared" si="38"/>
        <v>360</v>
      </c>
      <c r="P800" s="32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26">
        <v>6</v>
      </c>
      <c r="M801" s="10">
        <v>6</v>
      </c>
      <c r="O801" s="31">
        <f t="shared" si="38"/>
        <v>360</v>
      </c>
      <c r="P801" s="32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26">
        <v>6</v>
      </c>
      <c r="M802" s="10">
        <v>6</v>
      </c>
      <c r="O802" s="31">
        <f t="shared" si="38"/>
        <v>360</v>
      </c>
      <c r="P802" s="32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26">
        <v>6</v>
      </c>
      <c r="M803" s="10">
        <v>6</v>
      </c>
      <c r="O803" s="31">
        <f t="shared" si="38"/>
        <v>360</v>
      </c>
      <c r="P803" s="32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26">
        <v>6</v>
      </c>
      <c r="M804" s="10">
        <v>6</v>
      </c>
      <c r="O804" s="31">
        <f t="shared" si="38"/>
        <v>360</v>
      </c>
      <c r="P804" s="32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26">
        <v>6</v>
      </c>
      <c r="M805" s="10">
        <v>6</v>
      </c>
      <c r="O805" s="31">
        <f t="shared" si="38"/>
        <v>360</v>
      </c>
      <c r="P805" s="32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26">
        <v>6</v>
      </c>
      <c r="M806" s="10">
        <v>6</v>
      </c>
      <c r="O806" s="31">
        <f t="shared" si="38"/>
        <v>360</v>
      </c>
      <c r="P806" s="32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26">
        <v>6</v>
      </c>
      <c r="M807" s="10">
        <v>6</v>
      </c>
      <c r="O807" s="31">
        <f t="shared" si="38"/>
        <v>360</v>
      </c>
      <c r="P807" s="32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26">
        <v>5.84</v>
      </c>
      <c r="M808" s="10">
        <v>5</v>
      </c>
      <c r="N808" s="10">
        <v>84</v>
      </c>
      <c r="O808" s="31">
        <f t="shared" si="38"/>
        <v>384</v>
      </c>
      <c r="P808" s="32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26">
        <v>5.8</v>
      </c>
      <c r="M809" s="10">
        <v>5</v>
      </c>
      <c r="N809" s="10">
        <v>8</v>
      </c>
      <c r="O809" s="31">
        <f t="shared" si="38"/>
        <v>308</v>
      </c>
      <c r="P809" s="32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26">
        <v>5.59</v>
      </c>
      <c r="M810" s="10">
        <v>5</v>
      </c>
      <c r="N810" s="10">
        <v>59</v>
      </c>
      <c r="O810" s="31">
        <f t="shared" si="38"/>
        <v>359</v>
      </c>
      <c r="P810" s="32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26">
        <v>5.56</v>
      </c>
      <c r="M811" s="10">
        <v>5</v>
      </c>
      <c r="N811" s="10">
        <v>56</v>
      </c>
      <c r="O811" s="31">
        <f t="shared" si="38"/>
        <v>356</v>
      </c>
      <c r="P811" s="32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26">
        <v>5.4</v>
      </c>
      <c r="M812" s="10">
        <v>5</v>
      </c>
      <c r="N812" s="10">
        <v>4</v>
      </c>
      <c r="O812" s="31">
        <f t="shared" si="38"/>
        <v>304</v>
      </c>
      <c r="P812" s="32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26">
        <v>5.4</v>
      </c>
      <c r="M813" s="10">
        <v>5</v>
      </c>
      <c r="N813" s="10">
        <v>4</v>
      </c>
      <c r="O813" s="31">
        <f t="shared" si="38"/>
        <v>304</v>
      </c>
      <c r="P813" s="32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26">
        <v>5.32</v>
      </c>
      <c r="M814" s="10">
        <v>5</v>
      </c>
      <c r="N814" s="10">
        <v>32</v>
      </c>
      <c r="O814" s="31">
        <f t="shared" si="38"/>
        <v>332</v>
      </c>
      <c r="P814" s="32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26">
        <v>5.32</v>
      </c>
      <c r="M815" s="10">
        <v>5</v>
      </c>
      <c r="N815" s="10">
        <v>32</v>
      </c>
      <c r="O815" s="31">
        <f t="shared" si="38"/>
        <v>332</v>
      </c>
      <c r="P815" s="32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26">
        <v>5.31</v>
      </c>
      <c r="M816" s="10">
        <v>5</v>
      </c>
      <c r="N816" s="10">
        <v>31</v>
      </c>
      <c r="O816" s="31">
        <f t="shared" si="38"/>
        <v>331</v>
      </c>
      <c r="P816" s="32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26">
        <v>5.3</v>
      </c>
      <c r="M817" s="10">
        <v>5</v>
      </c>
      <c r="N817" s="10">
        <v>3</v>
      </c>
      <c r="O817" s="31">
        <f t="shared" si="38"/>
        <v>303</v>
      </c>
      <c r="P817" s="32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26">
        <v>5.3</v>
      </c>
      <c r="M818" s="10">
        <v>5</v>
      </c>
      <c r="N818" s="10">
        <v>3</v>
      </c>
      <c r="O818" s="31">
        <f t="shared" si="38"/>
        <v>303</v>
      </c>
      <c r="P818" s="32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26">
        <v>5.08</v>
      </c>
      <c r="M819" s="10">
        <v>5</v>
      </c>
      <c r="N819" s="10">
        <v>8</v>
      </c>
      <c r="O819" s="31">
        <f t="shared" si="38"/>
        <v>308</v>
      </c>
      <c r="P819" s="32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26">
        <v>5</v>
      </c>
      <c r="M820" s="10">
        <v>5</v>
      </c>
      <c r="O820" s="31">
        <f t="shared" si="38"/>
        <v>300</v>
      </c>
      <c r="P820" s="32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26">
        <v>5</v>
      </c>
      <c r="M821" s="10">
        <v>5</v>
      </c>
      <c r="O821" s="31">
        <f t="shared" si="38"/>
        <v>300</v>
      </c>
      <c r="P821" s="32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26">
        <v>5</v>
      </c>
      <c r="M822" s="10">
        <v>5</v>
      </c>
      <c r="O822" s="31">
        <f t="shared" si="38"/>
        <v>300</v>
      </c>
      <c r="P822" s="32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26">
        <v>5</v>
      </c>
      <c r="M823" s="10">
        <v>5</v>
      </c>
      <c r="O823" s="31">
        <f t="shared" si="38"/>
        <v>300</v>
      </c>
      <c r="P823" s="32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26">
        <v>5</v>
      </c>
      <c r="M824" s="10">
        <v>5</v>
      </c>
      <c r="O824" s="31">
        <f t="shared" si="38"/>
        <v>300</v>
      </c>
      <c r="P824" s="32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26">
        <v>5</v>
      </c>
      <c r="M825" s="10">
        <v>5</v>
      </c>
      <c r="O825" s="31">
        <f t="shared" si="38"/>
        <v>300</v>
      </c>
      <c r="P825" s="32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26">
        <v>5</v>
      </c>
      <c r="M826" s="10">
        <v>5</v>
      </c>
      <c r="O826" s="31">
        <f t="shared" si="38"/>
        <v>300</v>
      </c>
      <c r="P826" s="32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26">
        <v>5</v>
      </c>
      <c r="M827" s="10">
        <v>5</v>
      </c>
      <c r="O827" s="31">
        <f t="shared" si="38"/>
        <v>300</v>
      </c>
      <c r="P827" s="32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26">
        <v>5</v>
      </c>
      <c r="M828" s="10">
        <v>5</v>
      </c>
      <c r="O828" s="31">
        <f t="shared" si="38"/>
        <v>300</v>
      </c>
      <c r="P828" s="32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26">
        <v>5</v>
      </c>
      <c r="M829" s="10">
        <v>5</v>
      </c>
      <c r="O829" s="31">
        <f t="shared" si="38"/>
        <v>300</v>
      </c>
      <c r="P829" s="32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26">
        <v>5</v>
      </c>
      <c r="M830" s="10">
        <v>5</v>
      </c>
      <c r="O830" s="31">
        <f t="shared" si="38"/>
        <v>300</v>
      </c>
      <c r="P830" s="32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26">
        <v>5</v>
      </c>
      <c r="M831" s="10">
        <v>5</v>
      </c>
      <c r="O831" s="31">
        <f t="shared" si="38"/>
        <v>300</v>
      </c>
      <c r="P831" s="32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26">
        <v>5</v>
      </c>
      <c r="M832" s="10">
        <v>5</v>
      </c>
      <c r="O832" s="31">
        <f t="shared" si="38"/>
        <v>300</v>
      </c>
      <c r="P832" s="32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26">
        <v>4.7699999999999996</v>
      </c>
      <c r="M833" s="10">
        <v>4</v>
      </c>
      <c r="N833" s="10">
        <v>77</v>
      </c>
      <c r="O833" s="31">
        <f t="shared" si="38"/>
        <v>317</v>
      </c>
      <c r="P833" s="32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26">
        <v>4.5999999999999996</v>
      </c>
      <c r="M834" s="10">
        <v>4</v>
      </c>
      <c r="N834" s="10">
        <v>6</v>
      </c>
      <c r="O834" s="31">
        <f t="shared" ref="O834:O897" si="41">(M834*60)+N834</f>
        <v>246</v>
      </c>
      <c r="P834" s="32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26">
        <v>4.58</v>
      </c>
      <c r="M835" s="10">
        <v>4</v>
      </c>
      <c r="N835" s="10">
        <v>58</v>
      </c>
      <c r="O835" s="31">
        <f t="shared" si="41"/>
        <v>298</v>
      </c>
      <c r="P835" s="32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26">
        <v>4.5199999999999996</v>
      </c>
      <c r="M836" s="10">
        <v>4</v>
      </c>
      <c r="N836" s="10">
        <v>52</v>
      </c>
      <c r="O836" s="31">
        <f t="shared" si="41"/>
        <v>292</v>
      </c>
      <c r="P836" s="32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26">
        <v>4.42</v>
      </c>
      <c r="M837" s="10">
        <v>4</v>
      </c>
      <c r="N837" s="10">
        <v>42</v>
      </c>
      <c r="O837" s="31">
        <f t="shared" si="41"/>
        <v>282</v>
      </c>
      <c r="P837" s="32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26">
        <v>4.3</v>
      </c>
      <c r="M838" s="10">
        <v>4</v>
      </c>
      <c r="N838" s="10">
        <v>3</v>
      </c>
      <c r="O838" s="31">
        <f t="shared" si="41"/>
        <v>243</v>
      </c>
      <c r="P838" s="32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26">
        <v>4.24</v>
      </c>
      <c r="M839" s="10">
        <v>4</v>
      </c>
      <c r="N839" s="10">
        <v>24</v>
      </c>
      <c r="O839" s="31">
        <f t="shared" si="41"/>
        <v>264</v>
      </c>
      <c r="P839" s="32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26">
        <v>4.2</v>
      </c>
      <c r="M840" s="10">
        <v>4</v>
      </c>
      <c r="N840" s="10">
        <v>2</v>
      </c>
      <c r="O840" s="31">
        <f t="shared" si="41"/>
        <v>242</v>
      </c>
      <c r="P840" s="32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26">
        <v>4.0999999999999996</v>
      </c>
      <c r="M841" s="10">
        <v>4</v>
      </c>
      <c r="N841" s="10">
        <v>1</v>
      </c>
      <c r="O841" s="31">
        <f t="shared" si="41"/>
        <v>241</v>
      </c>
      <c r="P841" s="32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26">
        <v>4.04</v>
      </c>
      <c r="M842" s="10">
        <v>4</v>
      </c>
      <c r="N842" s="10">
        <v>4</v>
      </c>
      <c r="O842" s="31">
        <f t="shared" si="41"/>
        <v>244</v>
      </c>
      <c r="P842" s="32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26">
        <v>4</v>
      </c>
      <c r="M843" s="10">
        <v>4</v>
      </c>
      <c r="O843" s="31">
        <f t="shared" si="41"/>
        <v>240</v>
      </c>
      <c r="P843" s="32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26">
        <v>4</v>
      </c>
      <c r="M844" s="10">
        <v>4</v>
      </c>
      <c r="O844" s="31">
        <f t="shared" si="41"/>
        <v>240</v>
      </c>
      <c r="P844" s="32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26">
        <v>4</v>
      </c>
      <c r="M845" s="10">
        <v>4</v>
      </c>
      <c r="O845" s="31">
        <f t="shared" si="41"/>
        <v>240</v>
      </c>
      <c r="P845" s="32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26">
        <v>4</v>
      </c>
      <c r="M846" s="10">
        <v>4</v>
      </c>
      <c r="O846" s="31">
        <f t="shared" si="41"/>
        <v>240</v>
      </c>
      <c r="P846" s="32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26">
        <v>4</v>
      </c>
      <c r="M847" s="10">
        <v>4</v>
      </c>
      <c r="O847" s="31">
        <f t="shared" si="41"/>
        <v>240</v>
      </c>
      <c r="P847" s="32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26">
        <v>4</v>
      </c>
      <c r="M848" s="10">
        <v>4</v>
      </c>
      <c r="O848" s="31">
        <f t="shared" si="41"/>
        <v>240</v>
      </c>
      <c r="P848" s="32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26">
        <v>4</v>
      </c>
      <c r="M849" s="10">
        <v>4</v>
      </c>
      <c r="O849" s="31">
        <f t="shared" si="41"/>
        <v>240</v>
      </c>
      <c r="P849" s="32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26">
        <v>4</v>
      </c>
      <c r="M850" s="10">
        <v>4</v>
      </c>
      <c r="O850" s="31">
        <f t="shared" si="41"/>
        <v>240</v>
      </c>
      <c r="P850" s="32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26">
        <v>4</v>
      </c>
      <c r="M851" s="10">
        <v>4</v>
      </c>
      <c r="O851" s="31">
        <f t="shared" si="41"/>
        <v>240</v>
      </c>
      <c r="P851" s="32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26">
        <v>4</v>
      </c>
      <c r="M852" s="10">
        <v>4</v>
      </c>
      <c r="O852" s="31">
        <f t="shared" si="41"/>
        <v>240</v>
      </c>
      <c r="P852" s="32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26">
        <v>4</v>
      </c>
      <c r="M853" s="10">
        <v>4</v>
      </c>
      <c r="O853" s="31">
        <f t="shared" si="41"/>
        <v>240</v>
      </c>
      <c r="P853" s="32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26">
        <v>4</v>
      </c>
      <c r="M854" s="10">
        <v>4</v>
      </c>
      <c r="O854" s="31">
        <f t="shared" si="41"/>
        <v>240</v>
      </c>
      <c r="P854" s="32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26">
        <v>4</v>
      </c>
      <c r="M855" s="10">
        <v>4</v>
      </c>
      <c r="O855" s="31">
        <f t="shared" si="41"/>
        <v>240</v>
      </c>
      <c r="P855" s="32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26">
        <v>4</v>
      </c>
      <c r="M856" s="10">
        <v>4</v>
      </c>
      <c r="O856" s="31">
        <f t="shared" si="41"/>
        <v>240</v>
      </c>
      <c r="P856" s="32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26">
        <v>4</v>
      </c>
      <c r="M857" s="10">
        <v>4</v>
      </c>
      <c r="O857" s="31">
        <f t="shared" si="41"/>
        <v>240</v>
      </c>
      <c r="P857" s="32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26">
        <v>4</v>
      </c>
      <c r="M858" s="10">
        <v>4</v>
      </c>
      <c r="O858" s="31">
        <f t="shared" si="41"/>
        <v>240</v>
      </c>
      <c r="P858" s="32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26">
        <v>4</v>
      </c>
      <c r="M859" s="10">
        <v>4</v>
      </c>
      <c r="O859" s="31">
        <f t="shared" si="41"/>
        <v>240</v>
      </c>
      <c r="P859" s="32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26">
        <v>4</v>
      </c>
      <c r="M860" s="10">
        <v>4</v>
      </c>
      <c r="O860" s="31">
        <f t="shared" si="41"/>
        <v>240</v>
      </c>
      <c r="P860" s="32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26">
        <v>4</v>
      </c>
      <c r="M861" s="10">
        <v>4</v>
      </c>
      <c r="O861" s="31">
        <f t="shared" si="41"/>
        <v>240</v>
      </c>
      <c r="P861" s="32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26">
        <v>4</v>
      </c>
      <c r="M862" s="10">
        <v>4</v>
      </c>
      <c r="O862" s="31">
        <f t="shared" si="41"/>
        <v>240</v>
      </c>
      <c r="P862" s="32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26">
        <v>4</v>
      </c>
      <c r="M863" s="10">
        <v>4</v>
      </c>
      <c r="O863" s="31">
        <f t="shared" si="41"/>
        <v>240</v>
      </c>
      <c r="P863" s="32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26">
        <v>4</v>
      </c>
      <c r="M864" s="10">
        <v>4</v>
      </c>
      <c r="O864" s="31">
        <f t="shared" si="41"/>
        <v>240</v>
      </c>
      <c r="P864" s="32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26">
        <v>4</v>
      </c>
      <c r="M865" s="10">
        <v>4</v>
      </c>
      <c r="O865" s="31">
        <f t="shared" si="41"/>
        <v>240</v>
      </c>
      <c r="P865" s="32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26">
        <v>4</v>
      </c>
      <c r="M866" s="10">
        <v>4</v>
      </c>
      <c r="O866" s="31">
        <f t="shared" si="41"/>
        <v>240</v>
      </c>
      <c r="P866" s="32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26">
        <v>3.9</v>
      </c>
      <c r="M867" s="10">
        <v>3</v>
      </c>
      <c r="N867" s="10">
        <v>9</v>
      </c>
      <c r="O867" s="31">
        <f t="shared" si="41"/>
        <v>189</v>
      </c>
      <c r="P867" s="32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26">
        <v>3.87</v>
      </c>
      <c r="M868" s="10">
        <v>3</v>
      </c>
      <c r="N868" s="10">
        <v>87</v>
      </c>
      <c r="O868" s="31">
        <f t="shared" si="41"/>
        <v>267</v>
      </c>
      <c r="P868" s="32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26">
        <v>3.8</v>
      </c>
      <c r="M869" s="10">
        <v>3</v>
      </c>
      <c r="N869" s="10">
        <v>8</v>
      </c>
      <c r="O869" s="31">
        <f t="shared" si="41"/>
        <v>188</v>
      </c>
      <c r="P869" s="32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26">
        <v>3.8</v>
      </c>
      <c r="M870" s="10">
        <v>3</v>
      </c>
      <c r="N870" s="10">
        <v>8</v>
      </c>
      <c r="O870" s="31">
        <f t="shared" si="41"/>
        <v>188</v>
      </c>
      <c r="P870" s="32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26">
        <v>3.74</v>
      </c>
      <c r="M871" s="10">
        <v>3</v>
      </c>
      <c r="N871" s="10">
        <v>74</v>
      </c>
      <c r="O871" s="31">
        <f t="shared" si="41"/>
        <v>254</v>
      </c>
      <c r="P871" s="32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26">
        <v>3.62</v>
      </c>
      <c r="M872" s="10">
        <v>3</v>
      </c>
      <c r="N872" s="10">
        <v>62</v>
      </c>
      <c r="O872" s="31">
        <f t="shared" si="41"/>
        <v>242</v>
      </c>
      <c r="P872" s="32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26">
        <v>3.61</v>
      </c>
      <c r="M873" s="10">
        <v>3</v>
      </c>
      <c r="N873" s="10">
        <v>61</v>
      </c>
      <c r="O873" s="31">
        <f t="shared" si="41"/>
        <v>241</v>
      </c>
      <c r="P873" s="32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26">
        <v>3.55</v>
      </c>
      <c r="M874" s="10">
        <v>3</v>
      </c>
      <c r="N874" s="10">
        <v>55</v>
      </c>
      <c r="O874" s="31">
        <f t="shared" si="41"/>
        <v>235</v>
      </c>
      <c r="P874" s="32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26">
        <v>3.5</v>
      </c>
      <c r="M875" s="10">
        <v>3</v>
      </c>
      <c r="N875" s="10">
        <v>5</v>
      </c>
      <c r="O875" s="31">
        <f t="shared" si="41"/>
        <v>185</v>
      </c>
      <c r="P875" s="32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26">
        <v>3.5</v>
      </c>
      <c r="M876" s="10">
        <v>3</v>
      </c>
      <c r="N876" s="10">
        <v>5</v>
      </c>
      <c r="O876" s="31">
        <f t="shared" si="41"/>
        <v>185</v>
      </c>
      <c r="P876" s="32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26">
        <v>3.35</v>
      </c>
      <c r="M877" s="10">
        <v>3</v>
      </c>
      <c r="N877" s="10">
        <v>35</v>
      </c>
      <c r="O877" s="31">
        <f t="shared" si="41"/>
        <v>215</v>
      </c>
      <c r="P877" s="32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26">
        <v>3.18</v>
      </c>
      <c r="M878" s="10">
        <v>3</v>
      </c>
      <c r="N878" s="10">
        <v>18</v>
      </c>
      <c r="O878" s="31">
        <f t="shared" si="41"/>
        <v>198</v>
      </c>
      <c r="P878" s="32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26">
        <v>3.15</v>
      </c>
      <c r="M879" s="10">
        <v>3</v>
      </c>
      <c r="N879" s="10">
        <v>15</v>
      </c>
      <c r="O879" s="31">
        <f t="shared" si="41"/>
        <v>195</v>
      </c>
      <c r="P879" s="32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26">
        <v>3.1</v>
      </c>
      <c r="M880" s="10">
        <v>3</v>
      </c>
      <c r="N880" s="10">
        <v>1</v>
      </c>
      <c r="O880" s="31">
        <f t="shared" si="41"/>
        <v>181</v>
      </c>
      <c r="P880" s="32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26">
        <v>3.1</v>
      </c>
      <c r="M881" s="10">
        <v>3</v>
      </c>
      <c r="N881" s="10">
        <v>1</v>
      </c>
      <c r="O881" s="31">
        <f t="shared" si="41"/>
        <v>181</v>
      </c>
      <c r="P881" s="32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26">
        <v>3.05</v>
      </c>
      <c r="M882" s="10">
        <v>3</v>
      </c>
      <c r="N882" s="10">
        <v>5</v>
      </c>
      <c r="O882" s="31">
        <f t="shared" si="41"/>
        <v>185</v>
      </c>
      <c r="P882" s="32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26">
        <v>3</v>
      </c>
      <c r="M883" s="10">
        <v>3</v>
      </c>
      <c r="O883" s="31">
        <f t="shared" si="41"/>
        <v>180</v>
      </c>
      <c r="P883" s="32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26">
        <v>3</v>
      </c>
      <c r="M884" s="10">
        <v>3</v>
      </c>
      <c r="O884" s="31">
        <f t="shared" si="41"/>
        <v>180</v>
      </c>
      <c r="P884" s="32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26">
        <v>3</v>
      </c>
      <c r="M885" s="10">
        <v>3</v>
      </c>
      <c r="O885" s="31">
        <f t="shared" si="41"/>
        <v>180</v>
      </c>
      <c r="P885" s="32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26">
        <v>3</v>
      </c>
      <c r="M886" s="10">
        <v>3</v>
      </c>
      <c r="O886" s="31">
        <f t="shared" si="41"/>
        <v>180</v>
      </c>
      <c r="P886" s="32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26">
        <v>3</v>
      </c>
      <c r="M887" s="10">
        <v>3</v>
      </c>
      <c r="O887" s="31">
        <f t="shared" si="41"/>
        <v>180</v>
      </c>
      <c r="P887" s="32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26">
        <v>3</v>
      </c>
      <c r="M888" s="10">
        <v>3</v>
      </c>
      <c r="O888" s="31">
        <f t="shared" si="41"/>
        <v>180</v>
      </c>
      <c r="P888" s="32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26">
        <v>3</v>
      </c>
      <c r="M889" s="10">
        <v>3</v>
      </c>
      <c r="O889" s="31">
        <f t="shared" si="41"/>
        <v>180</v>
      </c>
      <c r="P889" s="32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26">
        <v>3</v>
      </c>
      <c r="M890" s="10">
        <v>3</v>
      </c>
      <c r="O890" s="31">
        <f t="shared" si="41"/>
        <v>180</v>
      </c>
      <c r="P890" s="32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26">
        <v>3</v>
      </c>
      <c r="M891" s="10">
        <v>3</v>
      </c>
      <c r="O891" s="31">
        <f t="shared" si="41"/>
        <v>180</v>
      </c>
      <c r="P891" s="32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26">
        <v>3</v>
      </c>
      <c r="M892" s="10">
        <v>3</v>
      </c>
      <c r="O892" s="31">
        <f t="shared" si="41"/>
        <v>180</v>
      </c>
      <c r="P892" s="32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26">
        <v>3</v>
      </c>
      <c r="M893" s="10">
        <v>3</v>
      </c>
      <c r="O893" s="31">
        <f t="shared" si="41"/>
        <v>180</v>
      </c>
      <c r="P893" s="32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26">
        <v>3</v>
      </c>
      <c r="M894" s="10">
        <v>3</v>
      </c>
      <c r="O894" s="31">
        <f t="shared" si="41"/>
        <v>180</v>
      </c>
      <c r="P894" s="32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26">
        <v>3</v>
      </c>
      <c r="M895" s="10">
        <v>3</v>
      </c>
      <c r="O895" s="31">
        <f t="shared" si="41"/>
        <v>180</v>
      </c>
      <c r="P895" s="32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26">
        <v>3</v>
      </c>
      <c r="M896" s="10">
        <v>3</v>
      </c>
      <c r="O896" s="31">
        <f t="shared" si="41"/>
        <v>180</v>
      </c>
      <c r="P896" s="32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26">
        <v>3</v>
      </c>
      <c r="M897" s="10">
        <v>3</v>
      </c>
      <c r="O897" s="31">
        <f t="shared" si="41"/>
        <v>180</v>
      </c>
      <c r="P897" s="32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26">
        <v>3</v>
      </c>
      <c r="M898" s="10">
        <v>3</v>
      </c>
      <c r="O898" s="31">
        <f t="shared" ref="O898:O961" si="44">(M898*60)+N898</f>
        <v>180</v>
      </c>
      <c r="P898" s="32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26">
        <v>3</v>
      </c>
      <c r="M899" s="10">
        <v>3</v>
      </c>
      <c r="O899" s="31">
        <f t="shared" si="44"/>
        <v>180</v>
      </c>
      <c r="P899" s="32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26">
        <v>3</v>
      </c>
      <c r="M900" s="10">
        <v>3</v>
      </c>
      <c r="O900" s="31">
        <f t="shared" si="44"/>
        <v>180</v>
      </c>
      <c r="P900" s="32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26">
        <v>3</v>
      </c>
      <c r="M901" s="10">
        <v>3</v>
      </c>
      <c r="O901" s="31">
        <f t="shared" si="44"/>
        <v>180</v>
      </c>
      <c r="P901" s="32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26">
        <v>3</v>
      </c>
      <c r="M902" s="10">
        <v>3</v>
      </c>
      <c r="O902" s="31">
        <f t="shared" si="44"/>
        <v>180</v>
      </c>
      <c r="P902" s="32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26">
        <v>3</v>
      </c>
      <c r="M903" s="10">
        <v>3</v>
      </c>
      <c r="O903" s="31">
        <f t="shared" si="44"/>
        <v>180</v>
      </c>
      <c r="P903" s="32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26">
        <v>2.83</v>
      </c>
      <c r="M904" s="10">
        <v>2</v>
      </c>
      <c r="N904" s="10">
        <v>83</v>
      </c>
      <c r="O904" s="31">
        <f t="shared" si="44"/>
        <v>203</v>
      </c>
      <c r="P904" s="32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26">
        <v>2.82</v>
      </c>
      <c r="M905" s="10">
        <v>2</v>
      </c>
      <c r="N905" s="10">
        <v>82</v>
      </c>
      <c r="O905" s="31">
        <f t="shared" si="44"/>
        <v>202</v>
      </c>
      <c r="P905" s="32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26">
        <v>2.54</v>
      </c>
      <c r="M906" s="10">
        <v>2</v>
      </c>
      <c r="N906" s="10">
        <v>54</v>
      </c>
      <c r="O906" s="31">
        <f t="shared" si="44"/>
        <v>174</v>
      </c>
      <c r="P906" s="32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26">
        <v>2.5299999999999998</v>
      </c>
      <c r="M907" s="10">
        <v>2</v>
      </c>
      <c r="N907" s="10">
        <v>53</v>
      </c>
      <c r="O907" s="31">
        <f t="shared" si="44"/>
        <v>173</v>
      </c>
      <c r="P907" s="32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26">
        <v>2.5099999999999998</v>
      </c>
      <c r="M908" s="10">
        <v>2</v>
      </c>
      <c r="N908" s="10">
        <v>51</v>
      </c>
      <c r="O908" s="31">
        <f t="shared" si="44"/>
        <v>171</v>
      </c>
      <c r="P908" s="32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26">
        <v>2.4</v>
      </c>
      <c r="M909" s="10">
        <v>2</v>
      </c>
      <c r="N909" s="10">
        <v>4</v>
      </c>
      <c r="O909" s="31">
        <f t="shared" si="44"/>
        <v>124</v>
      </c>
      <c r="P909" s="32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26">
        <v>2.31</v>
      </c>
      <c r="M910" s="10">
        <v>2</v>
      </c>
      <c r="N910" s="10">
        <v>31</v>
      </c>
      <c r="O910" s="31">
        <f t="shared" si="44"/>
        <v>151</v>
      </c>
      <c r="P910" s="32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26">
        <v>2.31</v>
      </c>
      <c r="M911" s="10">
        <v>2</v>
      </c>
      <c r="N911" s="10">
        <v>31</v>
      </c>
      <c r="O911" s="31">
        <f t="shared" si="44"/>
        <v>151</v>
      </c>
      <c r="P911" s="32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26">
        <v>2.2999999999999998</v>
      </c>
      <c r="M912" s="10">
        <v>2</v>
      </c>
      <c r="N912" s="10">
        <v>3</v>
      </c>
      <c r="O912" s="31">
        <f t="shared" si="44"/>
        <v>123</v>
      </c>
      <c r="P912" s="32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26">
        <v>2.29</v>
      </c>
      <c r="M913" s="10">
        <v>2</v>
      </c>
      <c r="N913" s="10">
        <v>29</v>
      </c>
      <c r="O913" s="31">
        <f t="shared" si="44"/>
        <v>149</v>
      </c>
      <c r="P913" s="32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26">
        <v>2.2799999999999998</v>
      </c>
      <c r="M914" s="10">
        <v>2</v>
      </c>
      <c r="N914" s="10">
        <v>28</v>
      </c>
      <c r="O914" s="31">
        <f t="shared" si="44"/>
        <v>148</v>
      </c>
      <c r="P914" s="32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26">
        <v>2.2799999999999998</v>
      </c>
      <c r="M915" s="10">
        <v>2</v>
      </c>
      <c r="N915" s="10">
        <v>28</v>
      </c>
      <c r="O915" s="31">
        <f t="shared" si="44"/>
        <v>148</v>
      </c>
      <c r="P915" s="32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26">
        <v>2.2799999999999998</v>
      </c>
      <c r="M916" s="10">
        <v>2</v>
      </c>
      <c r="N916" s="10">
        <v>28</v>
      </c>
      <c r="O916" s="31">
        <f t="shared" si="44"/>
        <v>148</v>
      </c>
      <c r="P916" s="32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26">
        <v>2.2599999999999998</v>
      </c>
      <c r="M917" s="10">
        <v>2</v>
      </c>
      <c r="N917" s="10">
        <v>26</v>
      </c>
      <c r="O917" s="31">
        <f t="shared" si="44"/>
        <v>146</v>
      </c>
      <c r="P917" s="32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26">
        <v>2.25</v>
      </c>
      <c r="M918" s="10">
        <v>2</v>
      </c>
      <c r="N918" s="10">
        <v>25</v>
      </c>
      <c r="O918" s="31">
        <f t="shared" si="44"/>
        <v>145</v>
      </c>
      <c r="P918" s="32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26">
        <v>2.2000000000000002</v>
      </c>
      <c r="M919" s="10">
        <v>2</v>
      </c>
      <c r="N919" s="10">
        <v>2</v>
      </c>
      <c r="O919" s="31">
        <f t="shared" si="44"/>
        <v>122</v>
      </c>
      <c r="P919" s="32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26">
        <v>2.2000000000000002</v>
      </c>
      <c r="M920" s="10">
        <v>2</v>
      </c>
      <c r="N920" s="10">
        <v>2</v>
      </c>
      <c r="O920" s="31">
        <f t="shared" si="44"/>
        <v>122</v>
      </c>
      <c r="P920" s="32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26">
        <v>2.2000000000000002</v>
      </c>
      <c r="M921" s="10">
        <v>2</v>
      </c>
      <c r="N921" s="10">
        <v>2</v>
      </c>
      <c r="O921" s="31">
        <f t="shared" si="44"/>
        <v>122</v>
      </c>
      <c r="P921" s="32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26">
        <v>2.19</v>
      </c>
      <c r="M922" s="10">
        <v>2</v>
      </c>
      <c r="N922" s="10">
        <v>19</v>
      </c>
      <c r="O922" s="31">
        <f t="shared" si="44"/>
        <v>139</v>
      </c>
      <c r="P922" s="32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26">
        <v>2.19</v>
      </c>
      <c r="M923" s="10">
        <v>2</v>
      </c>
      <c r="N923" s="10">
        <v>19</v>
      </c>
      <c r="O923" s="31">
        <f t="shared" si="44"/>
        <v>139</v>
      </c>
      <c r="P923" s="32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26">
        <v>2.17</v>
      </c>
      <c r="M924" s="10">
        <v>2</v>
      </c>
      <c r="N924" s="10">
        <v>17</v>
      </c>
      <c r="O924" s="31">
        <f t="shared" si="44"/>
        <v>137</v>
      </c>
      <c r="P924" s="32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26">
        <v>2.17</v>
      </c>
      <c r="M925" s="10">
        <v>2</v>
      </c>
      <c r="N925" s="10">
        <v>17</v>
      </c>
      <c r="O925" s="31">
        <f t="shared" si="44"/>
        <v>137</v>
      </c>
      <c r="P925" s="32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26">
        <v>2.14</v>
      </c>
      <c r="M926" s="10">
        <v>2</v>
      </c>
      <c r="N926" s="10">
        <v>14</v>
      </c>
      <c r="O926" s="31">
        <f t="shared" si="44"/>
        <v>134</v>
      </c>
      <c r="P926" s="32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26">
        <v>2.09</v>
      </c>
      <c r="M927" s="10">
        <v>2</v>
      </c>
      <c r="N927" s="10">
        <v>9</v>
      </c>
      <c r="O927" s="31">
        <f t="shared" si="44"/>
        <v>129</v>
      </c>
      <c r="P927" s="32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26">
        <v>2.0699999999999998</v>
      </c>
      <c r="M928" s="10">
        <v>2</v>
      </c>
      <c r="N928" s="10">
        <v>7</v>
      </c>
      <c r="O928" s="31">
        <f t="shared" si="44"/>
        <v>127</v>
      </c>
      <c r="P928" s="32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26">
        <v>2.0499999999999998</v>
      </c>
      <c r="M929" s="10">
        <v>2</v>
      </c>
      <c r="N929" s="10">
        <v>5</v>
      </c>
      <c r="O929" s="31">
        <f t="shared" si="44"/>
        <v>125</v>
      </c>
      <c r="P929" s="32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26">
        <v>2.02</v>
      </c>
      <c r="M930" s="10">
        <v>2</v>
      </c>
      <c r="N930" s="10">
        <v>2</v>
      </c>
      <c r="O930" s="31">
        <f t="shared" si="44"/>
        <v>122</v>
      </c>
      <c r="P930" s="32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26">
        <v>2</v>
      </c>
      <c r="M931" s="10">
        <v>2</v>
      </c>
      <c r="O931" s="31">
        <f t="shared" si="44"/>
        <v>120</v>
      </c>
      <c r="P931" s="32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26">
        <v>2</v>
      </c>
      <c r="M932" s="10">
        <v>2</v>
      </c>
      <c r="O932" s="31">
        <f t="shared" si="44"/>
        <v>120</v>
      </c>
      <c r="P932" s="32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26">
        <v>2</v>
      </c>
      <c r="M933" s="10">
        <v>2</v>
      </c>
      <c r="O933" s="31">
        <f t="shared" si="44"/>
        <v>120</v>
      </c>
      <c r="P933" s="32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26">
        <v>2</v>
      </c>
      <c r="M934" s="10">
        <v>2</v>
      </c>
      <c r="O934" s="31">
        <f t="shared" si="44"/>
        <v>120</v>
      </c>
      <c r="P934" s="32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26">
        <v>2</v>
      </c>
      <c r="M935" s="10">
        <v>2</v>
      </c>
      <c r="O935" s="31">
        <f t="shared" si="44"/>
        <v>120</v>
      </c>
      <c r="P935" s="32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26">
        <v>2</v>
      </c>
      <c r="M936" s="10">
        <v>2</v>
      </c>
      <c r="O936" s="31">
        <f t="shared" si="44"/>
        <v>120</v>
      </c>
      <c r="P936" s="32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26">
        <v>2</v>
      </c>
      <c r="M937" s="10">
        <v>2</v>
      </c>
      <c r="O937" s="31">
        <f t="shared" si="44"/>
        <v>120</v>
      </c>
      <c r="P937" s="32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26">
        <v>2</v>
      </c>
      <c r="M938" s="10">
        <v>2</v>
      </c>
      <c r="O938" s="31">
        <f t="shared" si="44"/>
        <v>120</v>
      </c>
      <c r="P938" s="32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26">
        <v>2</v>
      </c>
      <c r="M939" s="10">
        <v>2</v>
      </c>
      <c r="O939" s="31">
        <f t="shared" si="44"/>
        <v>120</v>
      </c>
      <c r="P939" s="32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26">
        <v>2</v>
      </c>
      <c r="M940" s="10">
        <v>2</v>
      </c>
      <c r="O940" s="31">
        <f t="shared" si="44"/>
        <v>120</v>
      </c>
      <c r="P940" s="32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26">
        <v>2</v>
      </c>
      <c r="M941" s="10">
        <v>2</v>
      </c>
      <c r="O941" s="31">
        <f t="shared" si="44"/>
        <v>120</v>
      </c>
      <c r="P941" s="32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26">
        <v>2</v>
      </c>
      <c r="M942" s="10">
        <v>2</v>
      </c>
      <c r="O942" s="31">
        <f t="shared" si="44"/>
        <v>120</v>
      </c>
      <c r="P942" s="32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26">
        <v>2</v>
      </c>
      <c r="M943" s="10">
        <v>2</v>
      </c>
      <c r="O943" s="31">
        <f t="shared" si="44"/>
        <v>120</v>
      </c>
      <c r="P943" s="32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26">
        <v>2</v>
      </c>
      <c r="M944" s="10">
        <v>2</v>
      </c>
      <c r="O944" s="31">
        <f t="shared" si="44"/>
        <v>120</v>
      </c>
      <c r="P944" s="32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26">
        <v>2</v>
      </c>
      <c r="M945" s="10">
        <v>2</v>
      </c>
      <c r="O945" s="31">
        <f t="shared" si="44"/>
        <v>120</v>
      </c>
      <c r="P945" s="32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26">
        <v>2</v>
      </c>
      <c r="M946" s="10">
        <v>2</v>
      </c>
      <c r="O946" s="31">
        <f t="shared" si="44"/>
        <v>120</v>
      </c>
      <c r="P946" s="32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26">
        <v>2</v>
      </c>
      <c r="M947" s="10">
        <v>2</v>
      </c>
      <c r="O947" s="31">
        <f t="shared" si="44"/>
        <v>120</v>
      </c>
      <c r="P947" s="32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26">
        <v>2</v>
      </c>
      <c r="M948" s="10">
        <v>2</v>
      </c>
      <c r="O948" s="31">
        <f t="shared" si="44"/>
        <v>120</v>
      </c>
      <c r="P948" s="32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26">
        <v>2</v>
      </c>
      <c r="M949" s="10">
        <v>2</v>
      </c>
      <c r="O949" s="31">
        <f t="shared" si="44"/>
        <v>120</v>
      </c>
      <c r="P949" s="32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26">
        <v>2</v>
      </c>
      <c r="M950" s="10">
        <v>2</v>
      </c>
      <c r="O950" s="31">
        <f t="shared" si="44"/>
        <v>120</v>
      </c>
      <c r="P950" s="32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26">
        <v>2</v>
      </c>
      <c r="M951" s="10">
        <v>2</v>
      </c>
      <c r="O951" s="31">
        <f t="shared" si="44"/>
        <v>120</v>
      </c>
      <c r="P951" s="32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26">
        <v>2</v>
      </c>
      <c r="M952" s="10">
        <v>2</v>
      </c>
      <c r="O952" s="31">
        <f t="shared" si="44"/>
        <v>120</v>
      </c>
      <c r="P952" s="32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26">
        <v>2</v>
      </c>
      <c r="M953" s="10">
        <v>2</v>
      </c>
      <c r="O953" s="31">
        <f t="shared" si="44"/>
        <v>120</v>
      </c>
      <c r="P953" s="32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26">
        <v>2</v>
      </c>
      <c r="M954" s="10">
        <v>2</v>
      </c>
      <c r="O954" s="31">
        <f t="shared" si="44"/>
        <v>120</v>
      </c>
      <c r="P954" s="32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26">
        <v>1.96</v>
      </c>
      <c r="M955" s="10">
        <v>1</v>
      </c>
      <c r="N955" s="10">
        <v>96</v>
      </c>
      <c r="O955" s="31">
        <f t="shared" si="44"/>
        <v>156</v>
      </c>
      <c r="P955" s="32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26">
        <v>1.95</v>
      </c>
      <c r="M956" s="10">
        <v>1</v>
      </c>
      <c r="N956" s="10">
        <v>95</v>
      </c>
      <c r="O956" s="31">
        <f t="shared" si="44"/>
        <v>155</v>
      </c>
      <c r="P956" s="32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26">
        <v>1.89</v>
      </c>
      <c r="M957" s="10">
        <v>1</v>
      </c>
      <c r="N957" s="10">
        <v>89</v>
      </c>
      <c r="O957" s="31">
        <f t="shared" si="44"/>
        <v>149</v>
      </c>
      <c r="P957" s="32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26">
        <v>1.83</v>
      </c>
      <c r="M958" s="10">
        <v>1</v>
      </c>
      <c r="N958" s="10">
        <v>83</v>
      </c>
      <c r="O958" s="31">
        <f t="shared" si="44"/>
        <v>143</v>
      </c>
      <c r="P958" s="32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26">
        <v>1.72</v>
      </c>
      <c r="M959" s="10">
        <v>1</v>
      </c>
      <c r="N959" s="10">
        <v>72</v>
      </c>
      <c r="O959" s="31">
        <f t="shared" si="44"/>
        <v>132</v>
      </c>
      <c r="P959" s="32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26">
        <v>1.7</v>
      </c>
      <c r="M960" s="10">
        <v>1</v>
      </c>
      <c r="N960" s="10">
        <v>7</v>
      </c>
      <c r="O960" s="31">
        <f t="shared" si="44"/>
        <v>67</v>
      </c>
      <c r="P960" s="32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26">
        <v>1.66</v>
      </c>
      <c r="M961" s="10">
        <v>1</v>
      </c>
      <c r="N961" s="10">
        <v>66</v>
      </c>
      <c r="O961" s="31">
        <f t="shared" si="44"/>
        <v>126</v>
      </c>
      <c r="P961" s="32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26">
        <v>1.6</v>
      </c>
      <c r="M962" s="10">
        <v>1</v>
      </c>
      <c r="N962" s="10">
        <v>6</v>
      </c>
      <c r="O962" s="31">
        <f t="shared" ref="O962:O1025" si="47">(M962*60)+N962</f>
        <v>66</v>
      </c>
      <c r="P962" s="32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26">
        <v>1.59</v>
      </c>
      <c r="M963" s="10">
        <v>1</v>
      </c>
      <c r="N963" s="10">
        <v>59</v>
      </c>
      <c r="O963" s="31">
        <f t="shared" si="47"/>
        <v>119</v>
      </c>
      <c r="P963" s="32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26">
        <v>1.55</v>
      </c>
      <c r="M964" s="10">
        <v>1</v>
      </c>
      <c r="N964" s="10">
        <v>55</v>
      </c>
      <c r="O964" s="31">
        <f t="shared" si="47"/>
        <v>115</v>
      </c>
      <c r="P964" s="32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26">
        <v>1.55</v>
      </c>
      <c r="M965" s="10">
        <v>1</v>
      </c>
      <c r="N965" s="10">
        <v>55</v>
      </c>
      <c r="O965" s="31">
        <f t="shared" si="47"/>
        <v>115</v>
      </c>
      <c r="P965" s="32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26">
        <v>1.5</v>
      </c>
      <c r="M966" s="10">
        <v>1</v>
      </c>
      <c r="N966" s="10">
        <v>5</v>
      </c>
      <c r="O966" s="31">
        <f t="shared" si="47"/>
        <v>65</v>
      </c>
      <c r="P966" s="32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26">
        <v>1.45</v>
      </c>
      <c r="M967" s="10">
        <v>1</v>
      </c>
      <c r="N967" s="10">
        <v>45</v>
      </c>
      <c r="O967" s="31">
        <f t="shared" si="47"/>
        <v>105</v>
      </c>
      <c r="P967" s="32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26">
        <v>1.44</v>
      </c>
      <c r="M968" s="10">
        <v>1</v>
      </c>
      <c r="N968" s="10">
        <v>44</v>
      </c>
      <c r="O968" s="31">
        <f t="shared" si="47"/>
        <v>104</v>
      </c>
      <c r="P968" s="32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26">
        <v>1.37</v>
      </c>
      <c r="M969" s="10">
        <v>1</v>
      </c>
      <c r="N969" s="10">
        <v>37</v>
      </c>
      <c r="O969" s="31">
        <f t="shared" si="47"/>
        <v>97</v>
      </c>
      <c r="P969" s="32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26">
        <v>1.36</v>
      </c>
      <c r="M970" s="10">
        <v>1</v>
      </c>
      <c r="N970" s="10">
        <v>36</v>
      </c>
      <c r="O970" s="31">
        <f t="shared" si="47"/>
        <v>96</v>
      </c>
      <c r="P970" s="32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26">
        <v>1.3</v>
      </c>
      <c r="M971" s="10">
        <v>1</v>
      </c>
      <c r="N971" s="10">
        <v>3</v>
      </c>
      <c r="O971" s="31">
        <f t="shared" si="47"/>
        <v>63</v>
      </c>
      <c r="P971" s="32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26">
        <v>1.28</v>
      </c>
      <c r="M972" s="10">
        <v>1</v>
      </c>
      <c r="N972" s="10">
        <v>28</v>
      </c>
      <c r="O972" s="31">
        <f t="shared" si="47"/>
        <v>88</v>
      </c>
      <c r="P972" s="32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26">
        <v>1.21</v>
      </c>
      <c r="M973" s="10">
        <v>1</v>
      </c>
      <c r="N973" s="10">
        <v>21</v>
      </c>
      <c r="O973" s="31">
        <f t="shared" si="47"/>
        <v>81</v>
      </c>
      <c r="P973" s="32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26">
        <v>1.2</v>
      </c>
      <c r="M974" s="10">
        <v>1</v>
      </c>
      <c r="N974" s="10">
        <v>2</v>
      </c>
      <c r="O974" s="31">
        <f t="shared" si="47"/>
        <v>62</v>
      </c>
      <c r="P974" s="32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26">
        <v>1.17</v>
      </c>
      <c r="M975" s="10">
        <v>1</v>
      </c>
      <c r="N975" s="10">
        <v>17</v>
      </c>
      <c r="O975" s="31">
        <f t="shared" si="47"/>
        <v>77</v>
      </c>
      <c r="P975" s="32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26">
        <v>1.1399999999999999</v>
      </c>
      <c r="M976" s="10">
        <v>1</v>
      </c>
      <c r="N976" s="10">
        <v>14</v>
      </c>
      <c r="O976" s="31">
        <f t="shared" si="47"/>
        <v>74</v>
      </c>
      <c r="P976" s="32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26">
        <v>1.1000000000000001</v>
      </c>
      <c r="M977" s="10">
        <v>1</v>
      </c>
      <c r="N977" s="10">
        <v>1</v>
      </c>
      <c r="O977" s="31">
        <f t="shared" si="47"/>
        <v>61</v>
      </c>
      <c r="P977" s="32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26">
        <v>1.1000000000000001</v>
      </c>
      <c r="M978" s="10">
        <v>1</v>
      </c>
      <c r="N978" s="10">
        <v>1</v>
      </c>
      <c r="O978" s="31">
        <f t="shared" si="47"/>
        <v>61</v>
      </c>
      <c r="P978" s="32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26">
        <v>1.1000000000000001</v>
      </c>
      <c r="M979" s="10">
        <v>1</v>
      </c>
      <c r="N979" s="10">
        <v>1</v>
      </c>
      <c r="O979" s="31">
        <f t="shared" si="47"/>
        <v>61</v>
      </c>
      <c r="P979" s="32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26">
        <v>1.07</v>
      </c>
      <c r="M980" s="10">
        <v>1</v>
      </c>
      <c r="N980" s="10">
        <v>7</v>
      </c>
      <c r="O980" s="31">
        <f t="shared" si="47"/>
        <v>67</v>
      </c>
      <c r="P980" s="32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26">
        <v>1.04</v>
      </c>
      <c r="M981" s="10">
        <v>1</v>
      </c>
      <c r="N981" s="10">
        <v>4</v>
      </c>
      <c r="O981" s="31">
        <f t="shared" si="47"/>
        <v>64</v>
      </c>
      <c r="P981" s="32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26">
        <v>1.02</v>
      </c>
      <c r="M982" s="10">
        <v>1</v>
      </c>
      <c r="N982" s="10">
        <v>2</v>
      </c>
      <c r="O982" s="31">
        <f t="shared" si="47"/>
        <v>62</v>
      </c>
      <c r="P982" s="32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26">
        <v>1.01</v>
      </c>
      <c r="M983" s="10">
        <v>1</v>
      </c>
      <c r="N983" s="10">
        <v>1</v>
      </c>
      <c r="O983" s="31">
        <f t="shared" si="47"/>
        <v>61</v>
      </c>
      <c r="P983" s="32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26">
        <v>1.01</v>
      </c>
      <c r="M984" s="10">
        <v>1</v>
      </c>
      <c r="N984" s="10">
        <v>1</v>
      </c>
      <c r="O984" s="31">
        <f t="shared" si="47"/>
        <v>61</v>
      </c>
      <c r="P984" s="32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26">
        <v>1</v>
      </c>
      <c r="M985" s="10">
        <v>1</v>
      </c>
      <c r="O985" s="31">
        <f t="shared" si="47"/>
        <v>60</v>
      </c>
      <c r="P985" s="32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26">
        <v>1</v>
      </c>
      <c r="M986" s="10">
        <v>1</v>
      </c>
      <c r="O986" s="31">
        <f t="shared" si="47"/>
        <v>60</v>
      </c>
      <c r="P986" s="32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26">
        <v>1</v>
      </c>
      <c r="M987" s="10">
        <v>1</v>
      </c>
      <c r="O987" s="31">
        <f t="shared" si="47"/>
        <v>60</v>
      </c>
      <c r="P987" s="32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26">
        <v>1</v>
      </c>
      <c r="M988" s="10">
        <v>1</v>
      </c>
      <c r="O988" s="31">
        <f t="shared" si="47"/>
        <v>60</v>
      </c>
      <c r="P988" s="32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26">
        <v>1</v>
      </c>
      <c r="M989" s="10">
        <v>1</v>
      </c>
      <c r="O989" s="31">
        <f t="shared" si="47"/>
        <v>60</v>
      </c>
      <c r="P989" s="32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26">
        <v>1</v>
      </c>
      <c r="M990" s="10">
        <v>1</v>
      </c>
      <c r="O990" s="31">
        <f t="shared" si="47"/>
        <v>60</v>
      </c>
      <c r="P990" s="32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26">
        <v>1</v>
      </c>
      <c r="M991" s="10">
        <v>1</v>
      </c>
      <c r="O991" s="31">
        <f t="shared" si="47"/>
        <v>60</v>
      </c>
      <c r="P991" s="32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26">
        <v>1</v>
      </c>
      <c r="M992" s="10">
        <v>1</v>
      </c>
      <c r="O992" s="31">
        <f t="shared" si="47"/>
        <v>60</v>
      </c>
      <c r="P992" s="32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26">
        <v>1</v>
      </c>
      <c r="M993" s="10">
        <v>1</v>
      </c>
      <c r="O993" s="31">
        <f t="shared" si="47"/>
        <v>60</v>
      </c>
      <c r="P993" s="32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26">
        <v>1</v>
      </c>
      <c r="M994" s="10">
        <v>1</v>
      </c>
      <c r="O994" s="31">
        <f t="shared" si="47"/>
        <v>60</v>
      </c>
      <c r="P994" s="32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26">
        <v>1</v>
      </c>
      <c r="M995" s="10">
        <v>1</v>
      </c>
      <c r="O995" s="31">
        <f t="shared" si="47"/>
        <v>60</v>
      </c>
      <c r="P995" s="32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26">
        <v>1</v>
      </c>
      <c r="M996" s="10">
        <v>1</v>
      </c>
      <c r="O996" s="31">
        <f t="shared" si="47"/>
        <v>60</v>
      </c>
      <c r="P996" s="32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26">
        <v>1</v>
      </c>
      <c r="M997" s="10">
        <v>1</v>
      </c>
      <c r="O997" s="31">
        <f t="shared" si="47"/>
        <v>60</v>
      </c>
      <c r="P997" s="32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26">
        <v>1</v>
      </c>
      <c r="M998" s="10">
        <v>1</v>
      </c>
      <c r="O998" s="31">
        <f t="shared" si="47"/>
        <v>60</v>
      </c>
      <c r="P998" s="32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26">
        <v>1</v>
      </c>
      <c r="M999" s="10">
        <v>1</v>
      </c>
      <c r="O999" s="31">
        <f t="shared" si="47"/>
        <v>60</v>
      </c>
      <c r="P999" s="32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26">
        <v>1</v>
      </c>
      <c r="M1000" s="10">
        <v>1</v>
      </c>
      <c r="O1000" s="31">
        <f t="shared" si="47"/>
        <v>60</v>
      </c>
      <c r="P1000" s="32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26">
        <v>1</v>
      </c>
      <c r="M1001" s="10">
        <v>1</v>
      </c>
      <c r="O1001" s="31">
        <f t="shared" si="47"/>
        <v>60</v>
      </c>
      <c r="P1001" s="32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26">
        <v>1</v>
      </c>
      <c r="M1002" s="10">
        <v>1</v>
      </c>
      <c r="O1002" s="31">
        <f t="shared" si="47"/>
        <v>60</v>
      </c>
      <c r="P1002" s="32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26">
        <v>1</v>
      </c>
      <c r="M1003" s="10">
        <v>1</v>
      </c>
      <c r="O1003" s="31">
        <f t="shared" si="47"/>
        <v>60</v>
      </c>
      <c r="P1003" s="32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26">
        <v>0.9</v>
      </c>
      <c r="M1004" s="10">
        <v>0</v>
      </c>
      <c r="N1004" s="10">
        <v>9</v>
      </c>
      <c r="O1004" s="31">
        <f t="shared" si="47"/>
        <v>9</v>
      </c>
      <c r="P1004" s="32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26">
        <v>0.7</v>
      </c>
      <c r="M1005" s="10">
        <v>0</v>
      </c>
      <c r="N1005" s="10">
        <v>7</v>
      </c>
      <c r="O1005" s="31">
        <f t="shared" si="47"/>
        <v>7</v>
      </c>
      <c r="P1005" s="32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26">
        <v>0.61</v>
      </c>
      <c r="M1006" s="10">
        <v>0</v>
      </c>
      <c r="N1006" s="10">
        <v>61</v>
      </c>
      <c r="O1006" s="31">
        <f t="shared" si="47"/>
        <v>61</v>
      </c>
      <c r="P1006" s="32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26">
        <v>0.6</v>
      </c>
      <c r="M1007" s="10">
        <v>0</v>
      </c>
      <c r="N1007" s="10">
        <v>6</v>
      </c>
      <c r="O1007" s="31">
        <f t="shared" si="47"/>
        <v>6</v>
      </c>
      <c r="P1007" s="32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26">
        <v>0.59</v>
      </c>
      <c r="M1008" s="10">
        <v>0</v>
      </c>
      <c r="N1008" s="10">
        <v>59</v>
      </c>
      <c r="O1008" s="31">
        <f t="shared" si="47"/>
        <v>59</v>
      </c>
      <c r="P1008" s="32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26">
        <v>0.57999999999999996</v>
      </c>
      <c r="M1009" s="10">
        <v>0</v>
      </c>
      <c r="N1009" s="10">
        <v>58</v>
      </c>
      <c r="O1009" s="31">
        <f t="shared" si="47"/>
        <v>58</v>
      </c>
      <c r="P1009" s="32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26">
        <v>0.56999999999999995</v>
      </c>
      <c r="M1010" s="10">
        <v>0</v>
      </c>
      <c r="N1010" s="10">
        <v>57</v>
      </c>
      <c r="O1010" s="31">
        <f t="shared" si="47"/>
        <v>57</v>
      </c>
      <c r="P1010" s="32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26">
        <v>0.56000000000000005</v>
      </c>
      <c r="M1011" s="10">
        <v>0</v>
      </c>
      <c r="N1011" s="10">
        <v>56</v>
      </c>
      <c r="O1011" s="31">
        <f t="shared" si="47"/>
        <v>56</v>
      </c>
      <c r="P1011" s="32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26">
        <v>0.53</v>
      </c>
      <c r="M1012" s="10">
        <v>0</v>
      </c>
      <c r="N1012" s="10">
        <v>53</v>
      </c>
      <c r="O1012" s="31">
        <f t="shared" si="47"/>
        <v>53</v>
      </c>
      <c r="P1012" s="32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26">
        <v>0.51</v>
      </c>
      <c r="M1013" s="10">
        <v>0</v>
      </c>
      <c r="N1013" s="10">
        <v>51</v>
      </c>
      <c r="O1013" s="31">
        <f t="shared" si="47"/>
        <v>51</v>
      </c>
      <c r="P1013" s="32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26">
        <v>0.5</v>
      </c>
      <c r="M1014" s="10">
        <v>0</v>
      </c>
      <c r="N1014" s="10">
        <v>5</v>
      </c>
      <c r="O1014" s="31">
        <f t="shared" si="47"/>
        <v>5</v>
      </c>
      <c r="P1014" s="32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26">
        <v>0.5</v>
      </c>
      <c r="M1015" s="10">
        <v>0</v>
      </c>
      <c r="N1015" s="10">
        <v>5</v>
      </c>
      <c r="O1015" s="31">
        <f t="shared" si="47"/>
        <v>5</v>
      </c>
      <c r="P1015" s="32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26">
        <v>0.49</v>
      </c>
      <c r="M1016" s="10">
        <v>0</v>
      </c>
      <c r="N1016" s="10">
        <v>49</v>
      </c>
      <c r="O1016" s="31">
        <f t="shared" si="47"/>
        <v>49</v>
      </c>
      <c r="P1016" s="32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26">
        <v>0.49</v>
      </c>
      <c r="M1017" s="10">
        <v>0</v>
      </c>
      <c r="N1017" s="10">
        <v>49</v>
      </c>
      <c r="O1017" s="31">
        <f t="shared" si="47"/>
        <v>49</v>
      </c>
      <c r="P1017" s="32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26">
        <v>0.46</v>
      </c>
      <c r="M1018" s="10">
        <v>0</v>
      </c>
      <c r="N1018" s="10">
        <v>46</v>
      </c>
      <c r="O1018" s="31">
        <f t="shared" si="47"/>
        <v>46</v>
      </c>
      <c r="P1018" s="32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26">
        <v>0.46</v>
      </c>
      <c r="M1019" s="10">
        <v>0</v>
      </c>
      <c r="N1019" s="10">
        <v>46</v>
      </c>
      <c r="O1019" s="31">
        <f t="shared" si="47"/>
        <v>46</v>
      </c>
      <c r="P1019" s="32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26">
        <v>0.45</v>
      </c>
      <c r="M1020" s="10">
        <v>0</v>
      </c>
      <c r="N1020" s="10">
        <v>45</v>
      </c>
      <c r="O1020" s="31">
        <f t="shared" si="47"/>
        <v>45</v>
      </c>
      <c r="P1020" s="32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26">
        <v>0.45</v>
      </c>
      <c r="M1021" s="10">
        <v>0</v>
      </c>
      <c r="N1021" s="10">
        <v>45</v>
      </c>
      <c r="O1021" s="31">
        <f t="shared" si="47"/>
        <v>45</v>
      </c>
      <c r="P1021" s="32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26">
        <v>0.45</v>
      </c>
      <c r="M1022" s="10">
        <v>0</v>
      </c>
      <c r="N1022" s="10">
        <v>45</v>
      </c>
      <c r="O1022" s="31">
        <f t="shared" si="47"/>
        <v>45</v>
      </c>
      <c r="P1022" s="32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26">
        <v>0.43</v>
      </c>
      <c r="M1023" s="10">
        <v>0</v>
      </c>
      <c r="N1023" s="10">
        <v>43</v>
      </c>
      <c r="O1023" s="31">
        <f t="shared" si="47"/>
        <v>43</v>
      </c>
      <c r="P1023" s="32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26">
        <v>0.4</v>
      </c>
      <c r="M1024" s="10">
        <v>0</v>
      </c>
      <c r="N1024" s="10">
        <v>4</v>
      </c>
      <c r="O1024" s="31">
        <f t="shared" si="47"/>
        <v>4</v>
      </c>
      <c r="P1024" s="32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26">
        <v>0.38</v>
      </c>
      <c r="M1025" s="10">
        <v>0</v>
      </c>
      <c r="N1025" s="10">
        <v>38</v>
      </c>
      <c r="O1025" s="31">
        <f t="shared" si="47"/>
        <v>38</v>
      </c>
      <c r="P1025" s="32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26">
        <v>0.3</v>
      </c>
      <c r="M1026" s="10">
        <v>0</v>
      </c>
      <c r="N1026" s="10">
        <v>3</v>
      </c>
      <c r="O1026" s="31">
        <f t="shared" ref="O1026:O1038" si="50">(M1026*60)+N1026</f>
        <v>3</v>
      </c>
      <c r="P1026" s="32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26">
        <v>0.28999999999999998</v>
      </c>
      <c r="M1027" s="10">
        <v>0</v>
      </c>
      <c r="N1027" s="10">
        <v>29</v>
      </c>
      <c r="O1027" s="31">
        <f t="shared" si="50"/>
        <v>29</v>
      </c>
      <c r="P1027" s="32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26">
        <v>0.14000000000000001</v>
      </c>
      <c r="M1028" s="10">
        <v>0</v>
      </c>
      <c r="N1028" s="10">
        <v>14</v>
      </c>
      <c r="O1028" s="31">
        <f t="shared" si="50"/>
        <v>14</v>
      </c>
      <c r="P1028" s="32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26">
        <v>0.12</v>
      </c>
      <c r="M1029" s="10">
        <v>0</v>
      </c>
      <c r="N1029" s="10">
        <v>12</v>
      </c>
      <c r="O1029" s="31">
        <f t="shared" si="50"/>
        <v>12</v>
      </c>
      <c r="P1029" s="32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26">
        <v>0</v>
      </c>
      <c r="M1030" s="10">
        <v>0</v>
      </c>
      <c r="O1030" s="31">
        <f t="shared" si="50"/>
        <v>0</v>
      </c>
      <c r="P1030" s="32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26">
        <v>0</v>
      </c>
      <c r="M1031" s="10">
        <v>0</v>
      </c>
      <c r="O1031" s="31">
        <f t="shared" si="50"/>
        <v>0</v>
      </c>
      <c r="P1031" s="32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26">
        <v>0</v>
      </c>
      <c r="M1032" s="10">
        <v>0</v>
      </c>
      <c r="O1032" s="31">
        <f t="shared" si="50"/>
        <v>0</v>
      </c>
      <c r="P1032" s="32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26">
        <v>0</v>
      </c>
      <c r="M1033" s="10">
        <v>0</v>
      </c>
      <c r="O1033" s="31">
        <f t="shared" si="50"/>
        <v>0</v>
      </c>
      <c r="P1033" s="32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26">
        <v>0</v>
      </c>
      <c r="M1034" s="10">
        <v>0</v>
      </c>
      <c r="O1034" s="31">
        <f t="shared" si="50"/>
        <v>0</v>
      </c>
      <c r="P1034" s="32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26">
        <v>0</v>
      </c>
      <c r="M1035" s="10">
        <v>0</v>
      </c>
      <c r="O1035" s="31">
        <f t="shared" si="50"/>
        <v>0</v>
      </c>
      <c r="P1035" s="32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26">
        <v>0</v>
      </c>
      <c r="M1036" s="10">
        <v>0</v>
      </c>
      <c r="O1036" s="31">
        <f t="shared" si="50"/>
        <v>0</v>
      </c>
      <c r="P1036" s="32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26">
        <v>0</v>
      </c>
      <c r="M1037" s="10">
        <v>0</v>
      </c>
      <c r="O1037" s="31">
        <f t="shared" si="50"/>
        <v>0</v>
      </c>
      <c r="P1037" s="32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26">
        <v>0</v>
      </c>
      <c r="M1038" s="10">
        <v>0</v>
      </c>
      <c r="O1038" s="31">
        <f t="shared" si="50"/>
        <v>0</v>
      </c>
      <c r="P1038" s="32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37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2578125" style="19" customWidth="1"/>
    <col min="2" max="2" width="11.42578125" style="19" hidden="1" customWidth="1"/>
    <col min="3" max="16381" width="11.42578125" style="19" hidden="1"/>
    <col min="16382" max="16382" width="11.42578125" style="19" hidden="1" customWidth="1"/>
    <col min="16383" max="16383" width="11.42578125" style="19" hidden="1"/>
    <col min="16384" max="16384" width="1.140625" style="19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</sheetData>
  <sheetProtection algorithmName="SHA-512" hashValue="35wfvVJ/bTWX7eW5sSCGEWEfkAo5cRaHxmoTPhAGmkkVUs7Coz9sAMmRRIOVyQ8TiU7WIKeNf5S2zeH35vL2ZQ==" saltValue="ZDrsNspES3gGRo+USTYN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61"/>
  <sheetViews>
    <sheetView zoomScaleNormal="100" workbookViewId="0">
      <selection activeCell="A2" sqref="A2"/>
    </sheetView>
  </sheetViews>
  <sheetFormatPr baseColWidth="10" defaultColWidth="0" defaultRowHeight="12.75" customHeight="1" zeroHeight="1"/>
  <cols>
    <col min="1" max="1" width="144.140625" style="19" customWidth="1"/>
    <col min="2" max="2" width="1.140625" style="19" hidden="1"/>
    <col min="3" max="3" width="11.85546875" style="19" hidden="1"/>
    <col min="4" max="16383" width="11.42578125" style="19" hidden="1"/>
    <col min="16384" max="16384" width="4.28515625" style="19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20"/>
    </row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 hidden="1"/>
    <row r="59" hidden="1"/>
    <row r="60" hidden="1"/>
    <row r="61" hidden="1"/>
  </sheetData>
  <sheetProtection algorithmName="SHA-512" hashValue="xVEE1g7cfSj2NrK5bGfg8OgDCrsEJZD9GGnNvo4PIkB7ZpRKb78x5MIRg3W8d0y0JlKcbYCjO2eNky2KLpKr5g==" saltValue="MqwbvMrwyfo7wCIBOZ5p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87"/>
  <sheetViews>
    <sheetView zoomScale="70" zoomScaleNormal="70" workbookViewId="0">
      <selection activeCell="A79" sqref="A79"/>
    </sheetView>
  </sheetViews>
  <sheetFormatPr baseColWidth="10" defaultColWidth="0" defaultRowHeight="12.75" customHeight="1" zeroHeight="1"/>
  <cols>
    <col min="1" max="1" width="181.140625" style="19" customWidth="1"/>
    <col min="2" max="2" width="11.42578125" style="19" customWidth="1"/>
    <col min="3" max="3" width="7.5703125" style="19" customWidth="1"/>
    <col min="4" max="4" width="11.42578125" style="19" hidden="1" customWidth="1"/>
    <col min="5" max="16383" width="11.42578125" style="19" hidden="1"/>
    <col min="16384" max="16384" width="4.28515625" style="19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21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N44vk+e+eqGTenbTr+A3Jq8Vc+wE/1IVaKlxCC3B+Y2egR8TG/ck9Ihr6UDFKUhT9j03vyVCi5VCGMXPA/sf8Q==" saltValue="Zo4nlliqpRgZWplc2vvvb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2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19.140625" hidden="1" customWidth="1" outlineLevel="1"/>
    <col min="2" max="2" width="30.85546875" hidden="1" customWidth="1" outlineLevel="1"/>
    <col min="3" max="3" width="24.28515625" hidden="1" customWidth="1" outlineLevel="1"/>
    <col min="4" max="4" width="21" hidden="1" customWidth="1" outlineLevel="1"/>
    <col min="5" max="12" width="11.42578125" hidden="1" customWidth="1" outlineLevel="1"/>
    <col min="13" max="13" width="26.42578125" customWidth="1" collapsed="1"/>
    <col min="14" max="14" width="15.7109375" customWidth="1"/>
    <col min="15" max="15" width="15.140625" customWidth="1"/>
    <col min="16" max="16" width="14.5703125" customWidth="1"/>
    <col min="17" max="17" width="11.42578125" customWidth="1"/>
    <col min="18" max="18" width="20.5703125" customWidth="1"/>
    <col min="19" max="19" width="21" customWidth="1"/>
    <col min="20" max="20" width="25.28515625" customWidth="1"/>
    <col min="21" max="21" width="23.5703125" customWidth="1"/>
    <col min="22" max="22" width="23.28515625" customWidth="1"/>
    <col min="23" max="26" width="11.42578125" customWidth="1"/>
    <col min="27" max="31" width="11.42578125" hidden="1" customWidth="1"/>
    <col min="32" max="16384" width="11.42578125" hidden="1"/>
  </cols>
  <sheetData>
    <row r="2" spans="1:22" ht="18">
      <c r="M2" s="7" t="s">
        <v>493</v>
      </c>
    </row>
    <row r="3" spans="1:22" ht="18">
      <c r="M3" s="7" t="s">
        <v>425</v>
      </c>
    </row>
    <row r="4" spans="1:22" ht="18">
      <c r="M4" s="8" t="s">
        <v>505</v>
      </c>
    </row>
    <row r="6" spans="1:22" ht="15">
      <c r="R6" s="55" t="s">
        <v>449</v>
      </c>
      <c r="S6" s="56"/>
      <c r="T6" s="56"/>
      <c r="U6" s="56"/>
      <c r="V6" s="57"/>
    </row>
    <row r="7" spans="1:22" ht="45">
      <c r="A7" s="4" t="s">
        <v>414</v>
      </c>
      <c r="B7" t="s">
        <v>424</v>
      </c>
      <c r="C7" t="s">
        <v>423</v>
      </c>
      <c r="D7" t="s">
        <v>446</v>
      </c>
      <c r="M7" s="9" t="s">
        <v>413</v>
      </c>
      <c r="N7" s="9" t="s">
        <v>8</v>
      </c>
      <c r="O7" s="9" t="s">
        <v>426</v>
      </c>
      <c r="P7" s="9" t="s">
        <v>9</v>
      </c>
      <c r="R7" s="9" t="s">
        <v>494</v>
      </c>
      <c r="S7" s="9" t="s">
        <v>495</v>
      </c>
      <c r="T7" s="9" t="s">
        <v>496</v>
      </c>
      <c r="U7" s="9" t="s">
        <v>448</v>
      </c>
      <c r="V7" s="9" t="s">
        <v>439</v>
      </c>
    </row>
    <row r="8" spans="1:22">
      <c r="A8" s="5" t="s">
        <v>415</v>
      </c>
      <c r="B8" s="6">
        <v>195870.14999999994</v>
      </c>
      <c r="C8" s="6">
        <v>4725</v>
      </c>
      <c r="D8" s="6">
        <v>4332.7166666666662</v>
      </c>
      <c r="M8" t="s">
        <v>415</v>
      </c>
      <c r="N8" s="10">
        <v>195870.14999999994</v>
      </c>
      <c r="O8" s="10">
        <v>4725</v>
      </c>
      <c r="P8" s="10">
        <v>4332.7166666666662</v>
      </c>
      <c r="R8" s="36">
        <f t="shared" ref="R8:R9" si="0">+N8/P8</f>
        <v>45.207237183753065</v>
      </c>
      <c r="S8" s="36">
        <f t="shared" ref="S8:S9" si="1">+N8/O8</f>
        <v>41.453999999999986</v>
      </c>
      <c r="T8" s="37">
        <f t="shared" ref="T8:T9" si="2">(P8*60)/N8</f>
        <v>1.327221120727176</v>
      </c>
      <c r="U8" s="35">
        <f t="shared" ref="U8:U9" si="3">+O8/P8</f>
        <v>1.0905398075880031</v>
      </c>
      <c r="V8" s="35">
        <f t="shared" ref="V8:V9" si="4">P8/O8</f>
        <v>0.91697707231040559</v>
      </c>
    </row>
    <row r="9" spans="1:22">
      <c r="A9" s="5" t="s">
        <v>416</v>
      </c>
      <c r="B9" s="6">
        <v>220914</v>
      </c>
      <c r="C9" s="6">
        <v>5065</v>
      </c>
      <c r="D9" s="6">
        <v>4642.3500000000013</v>
      </c>
      <c r="M9" t="s">
        <v>416</v>
      </c>
      <c r="N9" s="10">
        <v>220914</v>
      </c>
      <c r="O9" s="10">
        <v>5065</v>
      </c>
      <c r="P9" s="10">
        <v>4642.3500000000013</v>
      </c>
      <c r="R9" s="36">
        <f t="shared" si="0"/>
        <v>47.586674852176145</v>
      </c>
      <c r="S9" s="36">
        <f t="shared" si="1"/>
        <v>43.615794669299113</v>
      </c>
      <c r="T9" s="37">
        <f t="shared" si="2"/>
        <v>1.2608571661370491</v>
      </c>
      <c r="U9" s="35">
        <f t="shared" si="3"/>
        <v>1.0910422523075594</v>
      </c>
      <c r="V9" s="35">
        <f t="shared" si="4"/>
        <v>0.91655478775913157</v>
      </c>
    </row>
    <row r="10" spans="1:22" ht="15">
      <c r="A10" s="5" t="s">
        <v>417</v>
      </c>
      <c r="B10" s="6">
        <v>168966.94</v>
      </c>
      <c r="C10" s="6">
        <v>3669</v>
      </c>
      <c r="D10" s="6">
        <v>4584.7999999999993</v>
      </c>
      <c r="M10" s="11" t="s">
        <v>504</v>
      </c>
      <c r="N10" s="12">
        <f>SUM(N8:N9)</f>
        <v>416784.14999999991</v>
      </c>
      <c r="O10" s="12">
        <f t="shared" ref="O10:P10" si="5">SUM(O8:O9)</f>
        <v>9790</v>
      </c>
      <c r="P10" s="12">
        <f t="shared" si="5"/>
        <v>8975.0666666666675</v>
      </c>
      <c r="R10" s="27">
        <f>+N10/P10</f>
        <v>46.4380004605351</v>
      </c>
      <c r="S10" s="27">
        <f>+N10/O10</f>
        <v>42.57243615934626</v>
      </c>
      <c r="T10" s="34">
        <f>(P10*60)/N10</f>
        <v>1.2920452949086478</v>
      </c>
      <c r="U10" s="27">
        <f>+O10/P10</f>
        <v>1.0907996969381841</v>
      </c>
      <c r="V10" s="27">
        <f>P10/O10</f>
        <v>0.91675859720803554</v>
      </c>
    </row>
    <row r="11" spans="1:22">
      <c r="A11" s="5" t="s">
        <v>418</v>
      </c>
      <c r="B11" s="6">
        <v>237973.59000000008</v>
      </c>
      <c r="C11" s="6">
        <v>5928</v>
      </c>
      <c r="D11" s="6">
        <v>4326.616666666665</v>
      </c>
    </row>
    <row r="12" spans="1:22">
      <c r="A12" s="5" t="s">
        <v>419</v>
      </c>
      <c r="B12" s="6">
        <v>192410.5</v>
      </c>
      <c r="C12" s="6">
        <v>10174</v>
      </c>
      <c r="D12" s="6">
        <v>5369.3333333333312</v>
      </c>
    </row>
    <row r="13" spans="1:22">
      <c r="A13" s="5" t="s">
        <v>420</v>
      </c>
      <c r="B13" s="6">
        <v>353618.34</v>
      </c>
      <c r="C13" s="6">
        <v>13764</v>
      </c>
      <c r="D13" s="6">
        <v>8028.7999999999984</v>
      </c>
    </row>
    <row r="14" spans="1:22">
      <c r="A14" s="5" t="s">
        <v>421</v>
      </c>
      <c r="B14" s="6">
        <v>1369753.52</v>
      </c>
      <c r="C14" s="6">
        <v>43325</v>
      </c>
      <c r="D14" s="6">
        <v>31284.616666666661</v>
      </c>
    </row>
    <row r="16" spans="1:22" ht="15">
      <c r="M16" s="13" t="s">
        <v>427</v>
      </c>
      <c r="N16" s="14">
        <f>AVERAGE(N8:N9)</f>
        <v>208392.07499999995</v>
      </c>
      <c r="O16" s="14">
        <f>AVERAGE(O8:O10)</f>
        <v>6526.666666666667</v>
      </c>
      <c r="P16" s="14">
        <f>AVERAGE(P8:P10)</f>
        <v>5983.3777777777786</v>
      </c>
    </row>
    <row r="17" spans="13:16" ht="15">
      <c r="M17" s="15" t="s">
        <v>428</v>
      </c>
      <c r="N17" s="16">
        <f>_xlfn.STDEV.P(N8:N9)</f>
        <v>12521.925000000032</v>
      </c>
      <c r="O17" s="16">
        <f>_xlfn.STDEV.P(O8:O10)</f>
        <v>2311.6961065176556</v>
      </c>
      <c r="P17" s="16">
        <f>_xlfn.STDEV.P(P8:P10)</f>
        <v>2119.2168374509956</v>
      </c>
    </row>
    <row r="18" spans="13:16" ht="15" hidden="1">
      <c r="M18" s="17" t="s">
        <v>429</v>
      </c>
      <c r="N18" s="14">
        <f>MEDIAN(N8:N9)</f>
        <v>208392.07499999995</v>
      </c>
      <c r="O18" s="14">
        <f>MEDIAN(O8:O10)</f>
        <v>5065</v>
      </c>
      <c r="P18" s="14">
        <f>MEDIAN(P8:P10)</f>
        <v>4642.3500000000013</v>
      </c>
    </row>
    <row r="19" spans="13:16" ht="15">
      <c r="M19" s="17" t="s">
        <v>430</v>
      </c>
      <c r="N19" s="14">
        <f>+MIN(N8:N9)</f>
        <v>195870.14999999994</v>
      </c>
      <c r="O19" s="14">
        <f>+MIN(O8:O10)</f>
        <v>4725</v>
      </c>
      <c r="P19" s="14">
        <f>+MIN(P8:P10)</f>
        <v>4332.7166666666662</v>
      </c>
    </row>
    <row r="20" spans="13:16" ht="15">
      <c r="M20" s="17" t="s">
        <v>431</v>
      </c>
      <c r="N20" s="14">
        <f>+MAX(N8:N9)</f>
        <v>220914</v>
      </c>
      <c r="O20" s="14">
        <f>+MAX(O8:O10)</f>
        <v>9790</v>
      </c>
      <c r="P20" s="14">
        <f>+MAX(P8:P10)</f>
        <v>8975.0666666666675</v>
      </c>
    </row>
  </sheetData>
  <mergeCells count="1">
    <mergeCell ref="R6:V6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E75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0.7109375" hidden="1" customWidth="1" outlineLevel="1"/>
    <col min="2" max="2" width="23.85546875" hidden="1" customWidth="1" outlineLevel="1"/>
    <col min="3" max="5" width="8" hidden="1" customWidth="1" outlineLevel="1"/>
    <col min="6" max="6" width="11.7109375" hidden="1" customWidth="1" outlineLevel="1"/>
    <col min="7" max="7" width="11" hidden="1" customWidth="1" outlineLevel="1"/>
    <col min="8" max="8" width="13.42578125" hidden="1" customWidth="1" outlineLevel="1"/>
    <col min="9" max="12" width="11.5703125" hidden="1" customWidth="1" outlineLevel="1"/>
    <col min="13" max="13" width="46.7109375" customWidth="1" collapsed="1"/>
    <col min="14" max="15" width="11.42578125" customWidth="1"/>
    <col min="16" max="16" width="21.28515625" customWidth="1"/>
    <col min="17" max="17" width="14.85546875" customWidth="1"/>
    <col min="18" max="27" width="11.42578125" customWidth="1"/>
    <col min="28" max="28" width="4.5703125" customWidth="1"/>
    <col min="29" max="31" width="0" hidden="1" customWidth="1"/>
    <col min="32" max="16384" width="11.42578125" hidden="1"/>
  </cols>
  <sheetData>
    <row r="2" spans="1:17" ht="18">
      <c r="M2" s="7" t="s">
        <v>433</v>
      </c>
    </row>
    <row r="3" spans="1:17" ht="18">
      <c r="M3" s="7" t="s">
        <v>425</v>
      </c>
    </row>
    <row r="4" spans="1:17" ht="18">
      <c r="M4" s="8" t="s">
        <v>505</v>
      </c>
    </row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t="18">
      <c r="M12" s="8" t="s">
        <v>492</v>
      </c>
    </row>
    <row r="13" spans="1:17">
      <c r="A13" s="4" t="s">
        <v>424</v>
      </c>
      <c r="B13" s="4" t="s">
        <v>432</v>
      </c>
    </row>
    <row r="14" spans="1:17" ht="45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421</v>
      </c>
      <c r="M14" s="9" t="s">
        <v>437</v>
      </c>
      <c r="N14" s="9" t="s">
        <v>415</v>
      </c>
      <c r="O14" s="9" t="s">
        <v>416</v>
      </c>
      <c r="P14" s="9" t="s">
        <v>506</v>
      </c>
      <c r="Q14" s="47" t="s">
        <v>502</v>
      </c>
    </row>
    <row r="15" spans="1:17">
      <c r="A15" s="5" t="s">
        <v>27</v>
      </c>
      <c r="B15" s="6">
        <v>152494.16999999998</v>
      </c>
      <c r="C15" s="6">
        <v>187964</v>
      </c>
      <c r="D15" s="6">
        <v>148395.75999999998</v>
      </c>
      <c r="E15" s="6">
        <v>178328.28000000003</v>
      </c>
      <c r="F15" s="6">
        <v>67490</v>
      </c>
      <c r="G15" s="6">
        <v>172200.49000000002</v>
      </c>
      <c r="H15" s="6">
        <v>906872.7</v>
      </c>
      <c r="M15" s="5" t="s">
        <v>27</v>
      </c>
      <c r="N15" s="10">
        <v>152494.16999999998</v>
      </c>
      <c r="O15" s="10">
        <v>187964</v>
      </c>
      <c r="P15" s="10">
        <f t="shared" ref="P15:P29" si="0">SUM(N15:O15)</f>
        <v>340458.17</v>
      </c>
      <c r="Q15" s="48">
        <f>+P15/$P$30</f>
        <v>0.81686928353681398</v>
      </c>
    </row>
    <row r="16" spans="1:17">
      <c r="A16" s="5" t="s">
        <v>16</v>
      </c>
      <c r="B16" s="6">
        <v>30490</v>
      </c>
      <c r="C16" s="6">
        <v>18922</v>
      </c>
      <c r="D16" s="6">
        <v>14511.5</v>
      </c>
      <c r="E16" s="6">
        <v>51062.54</v>
      </c>
      <c r="F16" s="6">
        <v>110796.5</v>
      </c>
      <c r="G16" s="6">
        <v>167696.66</v>
      </c>
      <c r="H16" s="6">
        <v>393479.2</v>
      </c>
      <c r="M16" s="5" t="s">
        <v>16</v>
      </c>
      <c r="N16" s="10">
        <v>30490</v>
      </c>
      <c r="O16" s="10">
        <v>18922</v>
      </c>
      <c r="P16" s="10">
        <f t="shared" si="0"/>
        <v>49412</v>
      </c>
      <c r="Q16" s="48">
        <f t="shared" ref="Q16:Q30" si="1">+P16/$P$30</f>
        <v>0.118555372127275</v>
      </c>
    </row>
    <row r="17" spans="1:17">
      <c r="A17" s="5" t="s">
        <v>411</v>
      </c>
      <c r="B17" s="6">
        <v>8795.17</v>
      </c>
      <c r="C17" s="6">
        <v>9132</v>
      </c>
      <c r="D17" s="6">
        <v>2775.6800000000003</v>
      </c>
      <c r="E17" s="6">
        <v>6578.7699999999995</v>
      </c>
      <c r="F17" s="6">
        <v>7809</v>
      </c>
      <c r="G17" s="6">
        <v>5270.69</v>
      </c>
      <c r="H17" s="6">
        <v>40361.31</v>
      </c>
      <c r="M17" s="5" t="s">
        <v>411</v>
      </c>
      <c r="N17" s="10">
        <v>8795.17</v>
      </c>
      <c r="O17" s="10">
        <v>9132</v>
      </c>
      <c r="P17" s="10">
        <f t="shared" si="0"/>
        <v>17927.169999999998</v>
      </c>
      <c r="Q17" s="48">
        <f t="shared" si="1"/>
        <v>4.3013080031954191E-2</v>
      </c>
    </row>
    <row r="18" spans="1:17">
      <c r="A18" s="5" t="s">
        <v>412</v>
      </c>
      <c r="B18" s="6">
        <v>1818</v>
      </c>
      <c r="C18" s="6">
        <v>1897</v>
      </c>
      <c r="D18" s="6">
        <v>1687</v>
      </c>
      <c r="E18" s="6">
        <v>882</v>
      </c>
      <c r="F18" s="6">
        <v>1158</v>
      </c>
      <c r="G18" s="6">
        <v>1935</v>
      </c>
      <c r="H18" s="6">
        <v>9377</v>
      </c>
      <c r="M18" s="5" t="s">
        <v>412</v>
      </c>
      <c r="N18" s="10">
        <v>1818</v>
      </c>
      <c r="O18" s="10">
        <v>1897</v>
      </c>
      <c r="P18" s="10">
        <f t="shared" si="0"/>
        <v>3715</v>
      </c>
      <c r="Q18" s="48">
        <f t="shared" si="1"/>
        <v>8.9134867532750465E-3</v>
      </c>
    </row>
    <row r="19" spans="1:17">
      <c r="A19" s="5" t="s">
        <v>123</v>
      </c>
      <c r="B19" s="6">
        <v>77.5</v>
      </c>
      <c r="C19" s="6">
        <v>1465</v>
      </c>
      <c r="D19" s="6">
        <v>558</v>
      </c>
      <c r="E19" s="6">
        <v>275</v>
      </c>
      <c r="F19" s="6">
        <v>3694</v>
      </c>
      <c r="G19" s="6">
        <v>1488</v>
      </c>
      <c r="H19" s="6">
        <v>7557.5</v>
      </c>
      <c r="M19" s="5" t="s">
        <v>65</v>
      </c>
      <c r="N19" s="10">
        <v>1477</v>
      </c>
      <c r="O19" s="10">
        <v>1160</v>
      </c>
      <c r="P19" s="10">
        <f t="shared" si="0"/>
        <v>2637</v>
      </c>
      <c r="Q19" s="48">
        <f t="shared" si="1"/>
        <v>6.3270160345588961E-3</v>
      </c>
    </row>
    <row r="20" spans="1:17">
      <c r="A20" s="5" t="s">
        <v>65</v>
      </c>
      <c r="B20" s="6">
        <v>1477</v>
      </c>
      <c r="C20" s="6">
        <v>1160</v>
      </c>
      <c r="D20" s="6">
        <v>696</v>
      </c>
      <c r="E20" s="6">
        <v>253</v>
      </c>
      <c r="F20" s="6">
        <v>351</v>
      </c>
      <c r="G20" s="6">
        <v>2463.6400000000003</v>
      </c>
      <c r="H20" s="6">
        <v>6400.64</v>
      </c>
      <c r="M20" s="5" t="s">
        <v>123</v>
      </c>
      <c r="N20" s="10">
        <v>77.5</v>
      </c>
      <c r="O20" s="10">
        <v>1465</v>
      </c>
      <c r="P20" s="10">
        <f t="shared" si="0"/>
        <v>1542.5</v>
      </c>
      <c r="Q20" s="48">
        <f t="shared" si="1"/>
        <v>3.7009564783113758E-3</v>
      </c>
    </row>
    <row r="21" spans="1:17">
      <c r="A21" s="5" t="s">
        <v>98</v>
      </c>
      <c r="B21" s="6">
        <v>419.81</v>
      </c>
      <c r="C21" s="6">
        <v>37</v>
      </c>
      <c r="D21" s="6"/>
      <c r="E21" s="6">
        <v>145</v>
      </c>
      <c r="F21" s="6">
        <v>202</v>
      </c>
      <c r="G21" s="6">
        <v>1312.8600000000001</v>
      </c>
      <c r="H21" s="6">
        <v>2116.67</v>
      </c>
      <c r="M21" s="5" t="s">
        <v>81</v>
      </c>
      <c r="N21" s="10">
        <v>274</v>
      </c>
      <c r="O21" s="10">
        <v>312</v>
      </c>
      <c r="P21" s="10">
        <f t="shared" si="0"/>
        <v>586</v>
      </c>
      <c r="Q21" s="48">
        <f t="shared" si="1"/>
        <v>1.4060035632353102E-3</v>
      </c>
    </row>
    <row r="22" spans="1:17">
      <c r="A22" s="5" t="s">
        <v>81</v>
      </c>
      <c r="B22" s="6">
        <v>274</v>
      </c>
      <c r="C22" s="6">
        <v>312</v>
      </c>
      <c r="D22" s="6">
        <v>328</v>
      </c>
      <c r="E22" s="6">
        <v>440</v>
      </c>
      <c r="F22" s="6">
        <v>286</v>
      </c>
      <c r="G22" s="6">
        <v>338</v>
      </c>
      <c r="H22" s="6">
        <v>1978</v>
      </c>
      <c r="M22" s="5" t="s">
        <v>98</v>
      </c>
      <c r="N22" s="10">
        <v>419.81</v>
      </c>
      <c r="O22" s="10">
        <v>37</v>
      </c>
      <c r="P22" s="10">
        <f t="shared" si="0"/>
        <v>456.81</v>
      </c>
      <c r="Q22" s="48">
        <f t="shared" si="1"/>
        <v>1.0960349619821197E-3</v>
      </c>
    </row>
    <row r="23" spans="1:17">
      <c r="A23" s="5" t="s">
        <v>233</v>
      </c>
      <c r="B23" s="6">
        <v>12</v>
      </c>
      <c r="C23" s="6"/>
      <c r="D23" s="6"/>
      <c r="E23" s="6"/>
      <c r="F23" s="6">
        <v>500</v>
      </c>
      <c r="G23" s="6">
        <v>838</v>
      </c>
      <c r="H23" s="6">
        <v>1350</v>
      </c>
      <c r="M23" s="5" t="s">
        <v>309</v>
      </c>
      <c r="N23" s="10"/>
      <c r="O23" s="10">
        <v>25</v>
      </c>
      <c r="P23" s="10">
        <f t="shared" si="0"/>
        <v>25</v>
      </c>
      <c r="Q23" s="48">
        <f t="shared" si="1"/>
        <v>5.9983087168741909E-5</v>
      </c>
    </row>
    <row r="24" spans="1:17">
      <c r="A24" s="5" t="s">
        <v>373</v>
      </c>
      <c r="B24" s="6"/>
      <c r="C24" s="6"/>
      <c r="D24" s="6"/>
      <c r="E24" s="6"/>
      <c r="F24" s="6">
        <v>100</v>
      </c>
      <c r="G24" s="6">
        <v>50</v>
      </c>
      <c r="H24" s="6">
        <v>150</v>
      </c>
      <c r="M24" t="s">
        <v>130</v>
      </c>
      <c r="N24">
        <v>12.5</v>
      </c>
      <c r="P24" s="10">
        <f t="shared" si="0"/>
        <v>12.5</v>
      </c>
      <c r="Q24" s="48">
        <f t="shared" si="1"/>
        <v>2.9991543584370954E-5</v>
      </c>
    </row>
    <row r="25" spans="1:17">
      <c r="A25" s="5" t="s">
        <v>309</v>
      </c>
      <c r="B25" s="6"/>
      <c r="C25" s="6">
        <v>25</v>
      </c>
      <c r="D25" s="6"/>
      <c r="E25" s="6"/>
      <c r="F25" s="6">
        <v>15</v>
      </c>
      <c r="G25" s="6"/>
      <c r="H25" s="6">
        <v>40</v>
      </c>
      <c r="M25" s="5" t="s">
        <v>233</v>
      </c>
      <c r="N25" s="10">
        <v>12</v>
      </c>
      <c r="O25" s="10"/>
      <c r="P25" s="10">
        <f t="shared" si="0"/>
        <v>12</v>
      </c>
      <c r="Q25" s="48">
        <f t="shared" si="1"/>
        <v>2.8791881840996116E-5</v>
      </c>
    </row>
    <row r="26" spans="1:17">
      <c r="A26" s="5" t="s">
        <v>404</v>
      </c>
      <c r="B26" s="6"/>
      <c r="C26" s="6"/>
      <c r="D26" s="6"/>
      <c r="E26" s="6"/>
      <c r="F26" s="6"/>
      <c r="G26" s="6">
        <v>25</v>
      </c>
      <c r="H26" s="6">
        <v>25</v>
      </c>
      <c r="M26" t="s">
        <v>328</v>
      </c>
      <c r="P26" s="10">
        <f t="shared" si="0"/>
        <v>0</v>
      </c>
      <c r="Q26" s="48">
        <f t="shared" si="1"/>
        <v>0</v>
      </c>
    </row>
    <row r="27" spans="1:17">
      <c r="A27" s="5" t="s">
        <v>342</v>
      </c>
      <c r="B27" s="6"/>
      <c r="C27" s="6"/>
      <c r="D27" s="6"/>
      <c r="E27" s="6">
        <v>9</v>
      </c>
      <c r="F27" s="6">
        <v>9</v>
      </c>
      <c r="G27" s="6"/>
      <c r="H27" s="6">
        <v>18</v>
      </c>
      <c r="M27" t="s">
        <v>342</v>
      </c>
      <c r="P27" s="10">
        <f t="shared" si="0"/>
        <v>0</v>
      </c>
      <c r="Q27" s="48">
        <f t="shared" si="1"/>
        <v>0</v>
      </c>
    </row>
    <row r="28" spans="1:17">
      <c r="A28" s="5" t="s">
        <v>328</v>
      </c>
      <c r="B28" s="6"/>
      <c r="C28" s="6"/>
      <c r="D28" s="6">
        <v>15</v>
      </c>
      <c r="E28" s="6"/>
      <c r="F28" s="6"/>
      <c r="G28" s="6"/>
      <c r="H28" s="6">
        <v>15</v>
      </c>
      <c r="M28" s="5" t="s">
        <v>373</v>
      </c>
      <c r="N28" s="10"/>
      <c r="O28" s="10"/>
      <c r="P28" s="10">
        <f t="shared" si="0"/>
        <v>0</v>
      </c>
      <c r="Q28" s="48">
        <f t="shared" si="1"/>
        <v>0</v>
      </c>
    </row>
    <row r="29" spans="1:17">
      <c r="A29" s="5" t="s">
        <v>130</v>
      </c>
      <c r="B29" s="6">
        <v>12.5</v>
      </c>
      <c r="C29" s="6"/>
      <c r="D29" s="6"/>
      <c r="E29" s="6"/>
      <c r="F29" s="6"/>
      <c r="G29" s="6"/>
      <c r="H29" s="6">
        <v>12.5</v>
      </c>
      <c r="M29" t="s">
        <v>404</v>
      </c>
      <c r="P29" s="10">
        <f t="shared" si="0"/>
        <v>0</v>
      </c>
      <c r="Q29" s="48">
        <f t="shared" si="1"/>
        <v>0</v>
      </c>
    </row>
    <row r="30" spans="1:17" ht="15">
      <c r="A30" s="5" t="s">
        <v>421</v>
      </c>
      <c r="B30" s="6">
        <v>195870.15</v>
      </c>
      <c r="C30" s="6">
        <v>220914</v>
      </c>
      <c r="D30" s="6">
        <v>168966.93999999997</v>
      </c>
      <c r="E30" s="6">
        <v>237973.59000000003</v>
      </c>
      <c r="F30" s="6">
        <v>192410.5</v>
      </c>
      <c r="G30" s="6">
        <v>353618.34</v>
      </c>
      <c r="H30" s="6">
        <v>1369753.5199999998</v>
      </c>
      <c r="M30" s="11" t="s">
        <v>421</v>
      </c>
      <c r="N30" s="12">
        <f t="shared" ref="N30:O30" si="2">SUM(N15:N29)</f>
        <v>195870.15</v>
      </c>
      <c r="O30" s="12">
        <f t="shared" si="2"/>
        <v>220914</v>
      </c>
      <c r="P30" s="12">
        <f>SUM(P15:P29)</f>
        <v>416784.14999999997</v>
      </c>
      <c r="Q30" s="50">
        <f t="shared" si="1"/>
        <v>1</v>
      </c>
    </row>
    <row r="32" spans="1:17" hidden="1"/>
    <row r="33" spans="1:17" hidden="1"/>
    <row r="34" spans="1:17" hidden="1"/>
    <row r="35" spans="1:17" hidden="1"/>
    <row r="36" spans="1:17" hidden="1"/>
    <row r="37" spans="1:17" ht="18">
      <c r="M37" s="8" t="s">
        <v>9</v>
      </c>
    </row>
    <row r="38" spans="1:17">
      <c r="A38" s="4" t="s">
        <v>446</v>
      </c>
      <c r="B38" s="4" t="s">
        <v>432</v>
      </c>
    </row>
    <row r="39" spans="1:17" ht="45">
      <c r="A39" s="4" t="s">
        <v>414</v>
      </c>
      <c r="B39" t="s">
        <v>415</v>
      </c>
      <c r="C39" t="s">
        <v>416</v>
      </c>
      <c r="D39" t="s">
        <v>417</v>
      </c>
      <c r="E39" t="s">
        <v>418</v>
      </c>
      <c r="F39" t="s">
        <v>419</v>
      </c>
      <c r="G39" t="s">
        <v>420</v>
      </c>
      <c r="H39" t="s">
        <v>421</v>
      </c>
      <c r="M39" s="9" t="s">
        <v>437</v>
      </c>
      <c r="N39" s="9" t="s">
        <v>415</v>
      </c>
      <c r="O39" s="9" t="s">
        <v>416</v>
      </c>
      <c r="P39" s="9" t="s">
        <v>506</v>
      </c>
      <c r="Q39" s="47" t="s">
        <v>502</v>
      </c>
    </row>
    <row r="40" spans="1:17">
      <c r="A40" s="5" t="s">
        <v>16</v>
      </c>
      <c r="B40" s="6">
        <v>1926.7</v>
      </c>
      <c r="C40" s="6">
        <v>2003.9166666666667</v>
      </c>
      <c r="D40" s="6">
        <v>1353.0833333333335</v>
      </c>
      <c r="E40" s="6">
        <v>1926.0666666666664</v>
      </c>
      <c r="F40" s="6">
        <v>2661.2499999999995</v>
      </c>
      <c r="G40" s="6">
        <v>4132.05</v>
      </c>
      <c r="H40" s="6">
        <v>14003.066666666666</v>
      </c>
      <c r="M40" s="5" t="s">
        <v>16</v>
      </c>
      <c r="N40" s="6">
        <v>1926.7</v>
      </c>
      <c r="O40" s="6">
        <v>2003.9166666666667</v>
      </c>
      <c r="P40" s="10">
        <f t="shared" ref="P40:P54" si="3">SUM(N40:O40)</f>
        <v>3930.6166666666668</v>
      </c>
      <c r="Q40" s="48">
        <f>+P40/$P$55</f>
        <v>0.43794846463536025</v>
      </c>
    </row>
    <row r="41" spans="1:17">
      <c r="A41" s="5" t="s">
        <v>27</v>
      </c>
      <c r="B41" s="6">
        <v>1554.3999999999996</v>
      </c>
      <c r="C41" s="6">
        <v>1592.9499999999998</v>
      </c>
      <c r="D41" s="6">
        <v>2121.8499999999995</v>
      </c>
      <c r="E41" s="6">
        <v>1827.2166666666665</v>
      </c>
      <c r="F41" s="6">
        <v>837.05</v>
      </c>
      <c r="G41" s="6">
        <v>2031.8166666666664</v>
      </c>
      <c r="H41" s="6">
        <v>9965.283333333331</v>
      </c>
      <c r="M41" s="5" t="s">
        <v>27</v>
      </c>
      <c r="N41" s="6">
        <v>1554.3999999999996</v>
      </c>
      <c r="O41" s="6">
        <v>1592.9499999999998</v>
      </c>
      <c r="P41" s="10">
        <f t="shared" si="3"/>
        <v>3147.3499999999995</v>
      </c>
      <c r="Q41" s="48">
        <f t="shared" ref="Q41:Q55" si="4">+P41/$P$55</f>
        <v>0.35067706089462658</v>
      </c>
    </row>
    <row r="42" spans="1:17">
      <c r="A42" s="5" t="s">
        <v>411</v>
      </c>
      <c r="B42" s="6">
        <v>339.38333333333333</v>
      </c>
      <c r="C42" s="6">
        <v>857.66666666666663</v>
      </c>
      <c r="D42" s="6">
        <v>559.86666666666667</v>
      </c>
      <c r="E42" s="6">
        <v>285.5</v>
      </c>
      <c r="F42" s="6">
        <v>1098.2166666666667</v>
      </c>
      <c r="G42" s="6">
        <v>763.51666666666665</v>
      </c>
      <c r="H42" s="6">
        <v>3904.1499999999996</v>
      </c>
      <c r="M42" s="5" t="s">
        <v>411</v>
      </c>
      <c r="N42" s="6">
        <v>339.38333333333333</v>
      </c>
      <c r="O42" s="6">
        <v>857.66666666666663</v>
      </c>
      <c r="P42" s="10">
        <f t="shared" si="3"/>
        <v>1197.05</v>
      </c>
      <c r="Q42" s="48">
        <f t="shared" si="4"/>
        <v>0.13337505385289619</v>
      </c>
    </row>
    <row r="43" spans="1:17">
      <c r="A43" s="5" t="s">
        <v>123</v>
      </c>
      <c r="B43" s="6">
        <v>111</v>
      </c>
      <c r="C43" s="6">
        <v>26.5</v>
      </c>
      <c r="D43" s="6">
        <v>128</v>
      </c>
      <c r="E43" s="6">
        <v>64.666666666666671</v>
      </c>
      <c r="F43" s="6">
        <v>476.99999999999994</v>
      </c>
      <c r="G43" s="6">
        <v>454.54999999999995</v>
      </c>
      <c r="H43" s="6">
        <v>1261.7166666666667</v>
      </c>
      <c r="M43" s="5" t="s">
        <v>81</v>
      </c>
      <c r="N43" s="6">
        <v>95.05</v>
      </c>
      <c r="O43" s="6">
        <v>65.866666666666674</v>
      </c>
      <c r="P43" s="10">
        <f t="shared" si="3"/>
        <v>160.91666666666669</v>
      </c>
      <c r="Q43" s="48">
        <f t="shared" si="4"/>
        <v>1.7929300432308771E-2</v>
      </c>
    </row>
    <row r="44" spans="1:17">
      <c r="A44" s="5" t="s">
        <v>412</v>
      </c>
      <c r="B44" s="6">
        <v>78.283333333333331</v>
      </c>
      <c r="C44" s="6">
        <v>40.616666666666667</v>
      </c>
      <c r="D44" s="6">
        <v>275</v>
      </c>
      <c r="E44" s="6">
        <v>103.06666666666666</v>
      </c>
      <c r="F44" s="6">
        <v>24</v>
      </c>
      <c r="G44" s="6">
        <v>67.05</v>
      </c>
      <c r="H44" s="6">
        <v>588.01666666666665</v>
      </c>
      <c r="M44" s="5" t="s">
        <v>98</v>
      </c>
      <c r="N44" s="6">
        <v>134.1</v>
      </c>
      <c r="O44" s="6">
        <v>20.033333333333335</v>
      </c>
      <c r="P44" s="10">
        <f t="shared" si="3"/>
        <v>154.13333333333333</v>
      </c>
      <c r="Q44" s="48">
        <f t="shared" si="4"/>
        <v>1.7173502889486429E-2</v>
      </c>
    </row>
    <row r="45" spans="1:17">
      <c r="A45" s="5" t="s">
        <v>98</v>
      </c>
      <c r="B45" s="6">
        <v>134.1</v>
      </c>
      <c r="C45" s="6">
        <v>20.033333333333335</v>
      </c>
      <c r="D45" s="6"/>
      <c r="E45" s="6">
        <v>52.133333333333333</v>
      </c>
      <c r="F45" s="6">
        <v>115.11666666666667</v>
      </c>
      <c r="G45" s="6">
        <v>148.21666666666664</v>
      </c>
      <c r="H45" s="6">
        <v>469.59999999999997</v>
      </c>
      <c r="M45" s="5" t="s">
        <v>123</v>
      </c>
      <c r="N45" s="6">
        <v>111</v>
      </c>
      <c r="O45" s="6">
        <v>26.5</v>
      </c>
      <c r="P45" s="10">
        <f t="shared" si="3"/>
        <v>137.5</v>
      </c>
      <c r="Q45" s="48">
        <f t="shared" si="4"/>
        <v>1.5320220462614951E-2</v>
      </c>
    </row>
    <row r="46" spans="1:17">
      <c r="A46" s="5" t="s">
        <v>233</v>
      </c>
      <c r="B46" s="6">
        <v>32</v>
      </c>
      <c r="C46" s="6"/>
      <c r="D46" s="6"/>
      <c r="E46" s="6"/>
      <c r="F46" s="6">
        <v>20</v>
      </c>
      <c r="G46" s="6">
        <v>333</v>
      </c>
      <c r="H46" s="6">
        <v>385</v>
      </c>
      <c r="M46" s="5" t="s">
        <v>412</v>
      </c>
      <c r="N46" s="6">
        <v>78.283333333333331</v>
      </c>
      <c r="O46" s="6">
        <v>40.616666666666667</v>
      </c>
      <c r="P46" s="10">
        <f t="shared" si="3"/>
        <v>118.9</v>
      </c>
      <c r="Q46" s="48">
        <f t="shared" si="4"/>
        <v>1.3247812458217583E-2</v>
      </c>
    </row>
    <row r="47" spans="1:17">
      <c r="A47" s="5" t="s">
        <v>81</v>
      </c>
      <c r="B47" s="6">
        <v>95.05</v>
      </c>
      <c r="C47" s="6">
        <v>65.866666666666674</v>
      </c>
      <c r="D47" s="6">
        <v>96</v>
      </c>
      <c r="E47" s="6">
        <v>38.066666666666663</v>
      </c>
      <c r="F47" s="6">
        <v>20.366666666666667</v>
      </c>
      <c r="G47" s="6">
        <v>16</v>
      </c>
      <c r="H47" s="6">
        <v>331.35</v>
      </c>
      <c r="M47" s="5" t="s">
        <v>65</v>
      </c>
      <c r="N47" s="6">
        <v>31.8</v>
      </c>
      <c r="O47" s="6">
        <v>30.8</v>
      </c>
      <c r="P47" s="10">
        <f t="shared" si="3"/>
        <v>62.6</v>
      </c>
      <c r="Q47" s="48">
        <f t="shared" si="4"/>
        <v>6.9748785524341517E-3</v>
      </c>
    </row>
    <row r="48" spans="1:17">
      <c r="A48" s="5" t="s">
        <v>65</v>
      </c>
      <c r="B48" s="6">
        <v>31.8</v>
      </c>
      <c r="C48" s="6">
        <v>30.8</v>
      </c>
      <c r="D48" s="6">
        <v>16</v>
      </c>
      <c r="E48" s="6">
        <v>16.899999999999999</v>
      </c>
      <c r="F48" s="6">
        <v>83</v>
      </c>
      <c r="G48" s="6">
        <v>52.6</v>
      </c>
      <c r="H48" s="6">
        <v>231.1</v>
      </c>
      <c r="M48" s="5" t="s">
        <v>233</v>
      </c>
      <c r="N48" s="6">
        <v>32</v>
      </c>
      <c r="O48" s="6"/>
      <c r="P48" s="10">
        <f t="shared" si="3"/>
        <v>32</v>
      </c>
      <c r="Q48" s="48">
        <f t="shared" si="4"/>
        <v>3.5654331258449337E-3</v>
      </c>
    </row>
    <row r="49" spans="1:17">
      <c r="A49" s="5" t="s">
        <v>328</v>
      </c>
      <c r="B49" s="6"/>
      <c r="C49" s="6"/>
      <c r="D49" s="6">
        <v>35</v>
      </c>
      <c r="E49" s="6"/>
      <c r="F49" s="6"/>
      <c r="G49" s="6"/>
      <c r="H49" s="6">
        <v>35</v>
      </c>
      <c r="M49" s="5" t="s">
        <v>130</v>
      </c>
      <c r="N49" s="6">
        <v>30</v>
      </c>
      <c r="O49" s="6"/>
      <c r="P49" s="10">
        <f t="shared" si="3"/>
        <v>30</v>
      </c>
      <c r="Q49" s="48">
        <f t="shared" si="4"/>
        <v>3.3425935554796254E-3</v>
      </c>
    </row>
    <row r="50" spans="1:17">
      <c r="A50" s="5" t="s">
        <v>130</v>
      </c>
      <c r="B50" s="6">
        <v>30</v>
      </c>
      <c r="C50" s="6"/>
      <c r="D50" s="6"/>
      <c r="E50" s="6"/>
      <c r="F50" s="6"/>
      <c r="G50" s="6"/>
      <c r="H50" s="6">
        <v>30</v>
      </c>
      <c r="M50" s="5" t="s">
        <v>309</v>
      </c>
      <c r="N50" s="6"/>
      <c r="O50" s="6">
        <v>4</v>
      </c>
      <c r="P50" s="10">
        <f t="shared" si="3"/>
        <v>4</v>
      </c>
      <c r="Q50" s="48">
        <f t="shared" si="4"/>
        <v>4.4567914073061671E-4</v>
      </c>
    </row>
    <row r="51" spans="1:17">
      <c r="A51" s="5" t="s">
        <v>342</v>
      </c>
      <c r="B51" s="6"/>
      <c r="C51" s="6"/>
      <c r="D51" s="6"/>
      <c r="E51" s="6">
        <v>13</v>
      </c>
      <c r="F51" s="6">
        <v>12.333333333333334</v>
      </c>
      <c r="G51" s="6"/>
      <c r="H51" s="6">
        <v>25.333333333333336</v>
      </c>
      <c r="M51" s="5" t="s">
        <v>328</v>
      </c>
      <c r="N51" s="6"/>
      <c r="O51" s="6"/>
      <c r="P51" s="10">
        <f t="shared" si="3"/>
        <v>0</v>
      </c>
      <c r="Q51" s="48">
        <f t="shared" si="4"/>
        <v>0</v>
      </c>
    </row>
    <row r="52" spans="1:17">
      <c r="A52" s="5" t="s">
        <v>373</v>
      </c>
      <c r="B52" s="6"/>
      <c r="C52" s="6"/>
      <c r="D52" s="6"/>
      <c r="E52" s="6"/>
      <c r="F52" s="6">
        <v>4</v>
      </c>
      <c r="G52" s="6">
        <v>20</v>
      </c>
      <c r="H52" s="6">
        <v>24</v>
      </c>
      <c r="M52" s="5" t="s">
        <v>342</v>
      </c>
      <c r="N52" s="6"/>
      <c r="O52" s="6"/>
      <c r="P52" s="10">
        <f t="shared" si="3"/>
        <v>0</v>
      </c>
      <c r="Q52" s="48">
        <f t="shared" si="4"/>
        <v>0</v>
      </c>
    </row>
    <row r="53" spans="1:17">
      <c r="A53" s="5" t="s">
        <v>309</v>
      </c>
      <c r="B53" s="6"/>
      <c r="C53" s="6">
        <v>4</v>
      </c>
      <c r="D53" s="6"/>
      <c r="E53" s="6"/>
      <c r="F53" s="6">
        <v>17</v>
      </c>
      <c r="G53" s="6"/>
      <c r="H53" s="6">
        <v>21</v>
      </c>
      <c r="M53" s="5" t="s">
        <v>373</v>
      </c>
      <c r="N53" s="6"/>
      <c r="O53" s="6"/>
      <c r="P53" s="10">
        <f t="shared" si="3"/>
        <v>0</v>
      </c>
      <c r="Q53" s="48">
        <f t="shared" si="4"/>
        <v>0</v>
      </c>
    </row>
    <row r="54" spans="1:17">
      <c r="A54" s="5" t="s">
        <v>404</v>
      </c>
      <c r="B54" s="6"/>
      <c r="C54" s="6"/>
      <c r="D54" s="6"/>
      <c r="E54" s="6"/>
      <c r="F54" s="6"/>
      <c r="G54" s="6">
        <v>10</v>
      </c>
      <c r="H54" s="6">
        <v>10</v>
      </c>
      <c r="M54" s="5" t="s">
        <v>404</v>
      </c>
      <c r="N54" s="6"/>
      <c r="O54" s="6"/>
      <c r="P54" s="10">
        <f t="shared" si="3"/>
        <v>0</v>
      </c>
      <c r="Q54" s="48">
        <f t="shared" si="4"/>
        <v>0</v>
      </c>
    </row>
    <row r="55" spans="1:17" ht="15">
      <c r="A55" s="5" t="s">
        <v>421</v>
      </c>
      <c r="B55" s="6">
        <v>4332.7166666666662</v>
      </c>
      <c r="C55" s="6">
        <v>4642.3500000000013</v>
      </c>
      <c r="D55" s="6">
        <v>4584.7999999999993</v>
      </c>
      <c r="E55" s="6">
        <v>4326.6166666666659</v>
      </c>
      <c r="F55" s="6">
        <v>5369.3333333333339</v>
      </c>
      <c r="G55" s="6">
        <v>8028.8</v>
      </c>
      <c r="H55" s="6">
        <v>31284.616666666658</v>
      </c>
      <c r="M55" s="11" t="s">
        <v>421</v>
      </c>
      <c r="N55" s="12">
        <f>SUM(N40:N54)</f>
        <v>4332.7166666666672</v>
      </c>
      <c r="O55" s="12">
        <f t="shared" ref="O55:P55" si="5">SUM(O40:O54)</f>
        <v>4642.3500000000013</v>
      </c>
      <c r="P55" s="12">
        <f t="shared" si="5"/>
        <v>8975.0666666666657</v>
      </c>
      <c r="Q55" s="50">
        <f t="shared" si="4"/>
        <v>1</v>
      </c>
    </row>
    <row r="57" spans="1:17" ht="18">
      <c r="M57" s="8" t="s">
        <v>426</v>
      </c>
      <c r="N57" s="8"/>
      <c r="O57" s="8"/>
      <c r="P57" s="8"/>
    </row>
    <row r="58" spans="1:17">
      <c r="A58" s="4" t="s">
        <v>423</v>
      </c>
      <c r="B58" s="4" t="s">
        <v>432</v>
      </c>
    </row>
    <row r="59" spans="1:17" ht="45">
      <c r="A59" s="4" t="s">
        <v>414</v>
      </c>
      <c r="B59" t="s">
        <v>415</v>
      </c>
      <c r="C59" t="s">
        <v>416</v>
      </c>
      <c r="D59" t="s">
        <v>417</v>
      </c>
      <c r="E59" t="s">
        <v>418</v>
      </c>
      <c r="F59" t="s">
        <v>419</v>
      </c>
      <c r="G59" t="s">
        <v>420</v>
      </c>
      <c r="H59" t="s">
        <v>421</v>
      </c>
      <c r="M59" s="9" t="s">
        <v>437</v>
      </c>
      <c r="N59" s="9" t="s">
        <v>415</v>
      </c>
      <c r="O59" s="9" t="s">
        <v>416</v>
      </c>
      <c r="P59" s="9" t="s">
        <v>506</v>
      </c>
      <c r="Q59" s="47" t="s">
        <v>502</v>
      </c>
    </row>
    <row r="60" spans="1:17">
      <c r="A60" s="5" t="s">
        <v>16</v>
      </c>
      <c r="B60" s="6">
        <v>1330</v>
      </c>
      <c r="C60" s="6">
        <v>1131</v>
      </c>
      <c r="D60" s="6">
        <v>797</v>
      </c>
      <c r="E60" s="6">
        <v>2369</v>
      </c>
      <c r="F60" s="6">
        <v>7763</v>
      </c>
      <c r="G60" s="6">
        <v>9695</v>
      </c>
      <c r="H60" s="6">
        <v>23085</v>
      </c>
      <c r="M60" s="5" t="s">
        <v>27</v>
      </c>
      <c r="N60" s="10">
        <v>2692</v>
      </c>
      <c r="O60" s="10">
        <v>3179</v>
      </c>
      <c r="P60" s="10">
        <f t="shared" ref="P60:P74" si="6">SUM(N60:O60)</f>
        <v>5871</v>
      </c>
      <c r="Q60" s="48">
        <f>+P60/$P$75</f>
        <v>0.59969356486210423</v>
      </c>
    </row>
    <row r="61" spans="1:17">
      <c r="A61" s="5" t="s">
        <v>27</v>
      </c>
      <c r="B61" s="6">
        <v>2692</v>
      </c>
      <c r="C61" s="6">
        <v>3179</v>
      </c>
      <c r="D61" s="6">
        <v>2545</v>
      </c>
      <c r="E61" s="6">
        <v>2966</v>
      </c>
      <c r="F61" s="6">
        <v>1220</v>
      </c>
      <c r="G61" s="6">
        <v>3102</v>
      </c>
      <c r="H61" s="6">
        <v>15704</v>
      </c>
      <c r="M61" s="5" t="s">
        <v>16</v>
      </c>
      <c r="N61" s="10">
        <v>1330</v>
      </c>
      <c r="O61" s="10">
        <v>1131</v>
      </c>
      <c r="P61" s="10">
        <f t="shared" si="6"/>
        <v>2461</v>
      </c>
      <c r="Q61" s="48">
        <f t="shared" ref="Q61:Q75" si="7">+P61/$P$75</f>
        <v>0.25137895812053118</v>
      </c>
    </row>
    <row r="62" spans="1:17">
      <c r="A62" s="5" t="s">
        <v>411</v>
      </c>
      <c r="B62" s="6">
        <v>463</v>
      </c>
      <c r="C62" s="6">
        <v>498</v>
      </c>
      <c r="D62" s="6">
        <v>166</v>
      </c>
      <c r="E62" s="6">
        <v>388</v>
      </c>
      <c r="F62" s="6">
        <v>459</v>
      </c>
      <c r="G62" s="6">
        <v>359</v>
      </c>
      <c r="H62" s="6">
        <v>2333</v>
      </c>
      <c r="M62" s="5" t="s">
        <v>411</v>
      </c>
      <c r="N62" s="10">
        <v>463</v>
      </c>
      <c r="O62" s="10">
        <v>498</v>
      </c>
      <c r="P62" s="10">
        <f t="shared" si="6"/>
        <v>961</v>
      </c>
      <c r="Q62" s="48">
        <f t="shared" si="7"/>
        <v>9.8161389172625124E-2</v>
      </c>
    </row>
    <row r="63" spans="1:17">
      <c r="A63" s="5" t="s">
        <v>123</v>
      </c>
      <c r="B63" s="6">
        <v>9</v>
      </c>
      <c r="C63" s="6">
        <v>69</v>
      </c>
      <c r="D63" s="6">
        <v>35</v>
      </c>
      <c r="E63" s="6">
        <v>22</v>
      </c>
      <c r="F63" s="6">
        <v>412</v>
      </c>
      <c r="G63" s="6">
        <v>126</v>
      </c>
      <c r="H63" s="6">
        <v>673</v>
      </c>
      <c r="M63" s="5" t="s">
        <v>412</v>
      </c>
      <c r="N63" s="10">
        <v>84</v>
      </c>
      <c r="O63" s="10">
        <v>87</v>
      </c>
      <c r="P63" s="10">
        <f t="shared" si="6"/>
        <v>171</v>
      </c>
      <c r="Q63" s="48">
        <f t="shared" si="7"/>
        <v>1.7466802860061286E-2</v>
      </c>
    </row>
    <row r="64" spans="1:17">
      <c r="A64" s="5" t="s">
        <v>412</v>
      </c>
      <c r="B64" s="6">
        <v>84</v>
      </c>
      <c r="C64" s="6">
        <v>87</v>
      </c>
      <c r="D64" s="6">
        <v>67</v>
      </c>
      <c r="E64" s="6">
        <v>79</v>
      </c>
      <c r="F64" s="6">
        <v>103</v>
      </c>
      <c r="G64" s="6">
        <v>89</v>
      </c>
      <c r="H64" s="6">
        <v>509</v>
      </c>
      <c r="M64" s="5" t="s">
        <v>65</v>
      </c>
      <c r="N64" s="10">
        <v>85</v>
      </c>
      <c r="O64" s="10">
        <v>72</v>
      </c>
      <c r="P64" s="10">
        <f t="shared" si="6"/>
        <v>157</v>
      </c>
      <c r="Q64" s="48">
        <f t="shared" si="7"/>
        <v>1.6036772216547496E-2</v>
      </c>
    </row>
    <row r="65" spans="1:17">
      <c r="A65" s="5" t="s">
        <v>65</v>
      </c>
      <c r="B65" s="6">
        <v>85</v>
      </c>
      <c r="C65" s="6">
        <v>72</v>
      </c>
      <c r="D65" s="6">
        <v>37</v>
      </c>
      <c r="E65" s="6">
        <v>51</v>
      </c>
      <c r="F65" s="6">
        <v>23</v>
      </c>
      <c r="G65" s="6">
        <v>189</v>
      </c>
      <c r="H65" s="6">
        <v>457</v>
      </c>
      <c r="M65" s="5" t="s">
        <v>123</v>
      </c>
      <c r="N65" s="10">
        <v>9</v>
      </c>
      <c r="O65" s="10">
        <v>69</v>
      </c>
      <c r="P65" s="10">
        <f t="shared" si="6"/>
        <v>78</v>
      </c>
      <c r="Q65" s="48">
        <f t="shared" si="7"/>
        <v>7.9673135852911126E-3</v>
      </c>
    </row>
    <row r="66" spans="1:17">
      <c r="A66" s="5" t="s">
        <v>233</v>
      </c>
      <c r="B66" s="6">
        <v>1</v>
      </c>
      <c r="C66" s="6"/>
      <c r="D66" s="6"/>
      <c r="E66" s="6"/>
      <c r="F66" s="6">
        <v>80</v>
      </c>
      <c r="G66" s="6">
        <v>134</v>
      </c>
      <c r="H66" s="6">
        <v>215</v>
      </c>
      <c r="M66" s="18" t="s">
        <v>81</v>
      </c>
      <c r="N66" s="10">
        <v>23</v>
      </c>
      <c r="O66" s="10">
        <v>24</v>
      </c>
      <c r="P66" s="10">
        <f t="shared" si="6"/>
        <v>47</v>
      </c>
      <c r="Q66" s="48">
        <f t="shared" si="7"/>
        <v>4.8008171603677223E-3</v>
      </c>
    </row>
    <row r="67" spans="1:17">
      <c r="A67" s="5" t="s">
        <v>98</v>
      </c>
      <c r="B67" s="6">
        <v>36</v>
      </c>
      <c r="C67" s="6">
        <v>3</v>
      </c>
      <c r="D67" s="6"/>
      <c r="E67" s="6">
        <v>18</v>
      </c>
      <c r="F67" s="6">
        <v>73</v>
      </c>
      <c r="G67" s="6">
        <v>29</v>
      </c>
      <c r="H67" s="6">
        <v>159</v>
      </c>
      <c r="M67" s="5" t="s">
        <v>98</v>
      </c>
      <c r="N67" s="10">
        <v>36</v>
      </c>
      <c r="O67" s="10">
        <v>3</v>
      </c>
      <c r="P67" s="10">
        <f t="shared" si="6"/>
        <v>39</v>
      </c>
      <c r="Q67" s="48">
        <f t="shared" si="7"/>
        <v>3.9836567926455563E-3</v>
      </c>
    </row>
    <row r="68" spans="1:17">
      <c r="A68" s="5" t="s">
        <v>81</v>
      </c>
      <c r="B68" s="6">
        <v>23</v>
      </c>
      <c r="C68" s="6">
        <v>24</v>
      </c>
      <c r="D68" s="6">
        <v>21</v>
      </c>
      <c r="E68" s="6">
        <v>34</v>
      </c>
      <c r="F68" s="6">
        <v>23</v>
      </c>
      <c r="G68" s="6">
        <v>29</v>
      </c>
      <c r="H68" s="6">
        <v>154</v>
      </c>
      <c r="M68" s="5" t="s">
        <v>309</v>
      </c>
      <c r="N68" s="10"/>
      <c r="O68" s="10">
        <v>2</v>
      </c>
      <c r="P68" s="10">
        <f t="shared" si="6"/>
        <v>2</v>
      </c>
      <c r="Q68" s="48">
        <f t="shared" si="7"/>
        <v>2.0429009193054137E-4</v>
      </c>
    </row>
    <row r="69" spans="1:17">
      <c r="A69" s="5" t="s">
        <v>373</v>
      </c>
      <c r="B69" s="6"/>
      <c r="C69" s="6"/>
      <c r="D69" s="6"/>
      <c r="E69" s="6"/>
      <c r="F69" s="6">
        <v>16</v>
      </c>
      <c r="G69" s="6">
        <v>8</v>
      </c>
      <c r="H69" s="6">
        <v>24</v>
      </c>
      <c r="M69" t="s">
        <v>130</v>
      </c>
      <c r="N69">
        <v>2</v>
      </c>
      <c r="P69" s="10">
        <f t="shared" si="6"/>
        <v>2</v>
      </c>
      <c r="Q69" s="48">
        <f t="shared" si="7"/>
        <v>2.0429009193054137E-4</v>
      </c>
    </row>
    <row r="70" spans="1:17">
      <c r="A70" s="5" t="s">
        <v>404</v>
      </c>
      <c r="B70" s="6"/>
      <c r="C70" s="6"/>
      <c r="D70" s="6"/>
      <c r="E70" s="6"/>
      <c r="F70" s="6"/>
      <c r="G70" s="6">
        <v>4</v>
      </c>
      <c r="H70" s="6">
        <v>4</v>
      </c>
      <c r="M70" s="5" t="s">
        <v>233</v>
      </c>
      <c r="N70" s="10">
        <v>1</v>
      </c>
      <c r="O70" s="10"/>
      <c r="P70" s="10">
        <f t="shared" si="6"/>
        <v>1</v>
      </c>
      <c r="Q70" s="48">
        <f t="shared" si="7"/>
        <v>1.0214504596527068E-4</v>
      </c>
    </row>
    <row r="71" spans="1:17">
      <c r="A71" s="5" t="s">
        <v>309</v>
      </c>
      <c r="B71" s="6"/>
      <c r="C71" s="6">
        <v>2</v>
      </c>
      <c r="D71" s="6"/>
      <c r="E71" s="6"/>
      <c r="F71" s="6">
        <v>1</v>
      </c>
      <c r="G71" s="6"/>
      <c r="H71" s="6">
        <v>3</v>
      </c>
      <c r="M71" t="s">
        <v>342</v>
      </c>
      <c r="P71" s="10">
        <f t="shared" si="6"/>
        <v>0</v>
      </c>
      <c r="Q71" s="48">
        <f t="shared" si="7"/>
        <v>0</v>
      </c>
    </row>
    <row r="72" spans="1:17">
      <c r="A72" s="5" t="s">
        <v>130</v>
      </c>
      <c r="B72" s="6">
        <v>2</v>
      </c>
      <c r="C72" s="6"/>
      <c r="D72" s="6"/>
      <c r="E72" s="6"/>
      <c r="F72" s="6"/>
      <c r="G72" s="6"/>
      <c r="H72" s="6">
        <v>2</v>
      </c>
      <c r="M72" t="s">
        <v>328</v>
      </c>
      <c r="P72" s="10">
        <f t="shared" si="6"/>
        <v>0</v>
      </c>
      <c r="Q72" s="48">
        <f t="shared" si="7"/>
        <v>0</v>
      </c>
    </row>
    <row r="73" spans="1:17">
      <c r="A73" s="5" t="s">
        <v>342</v>
      </c>
      <c r="B73" s="6"/>
      <c r="C73" s="6"/>
      <c r="D73" s="6"/>
      <c r="E73" s="6">
        <v>1</v>
      </c>
      <c r="F73" s="6">
        <v>1</v>
      </c>
      <c r="G73" s="6"/>
      <c r="H73" s="6">
        <v>2</v>
      </c>
      <c r="M73" s="5" t="s">
        <v>373</v>
      </c>
      <c r="N73" s="10"/>
      <c r="O73" s="10"/>
      <c r="P73" s="10">
        <f t="shared" si="6"/>
        <v>0</v>
      </c>
      <c r="Q73" s="48">
        <f t="shared" si="7"/>
        <v>0</v>
      </c>
    </row>
    <row r="74" spans="1:17">
      <c r="A74" s="5" t="s">
        <v>328</v>
      </c>
      <c r="B74" s="6"/>
      <c r="C74" s="6"/>
      <c r="D74" s="6">
        <v>1</v>
      </c>
      <c r="E74" s="6"/>
      <c r="F74" s="6"/>
      <c r="G74" s="6"/>
      <c r="H74" s="6">
        <v>1</v>
      </c>
      <c r="M74" s="5" t="s">
        <v>404</v>
      </c>
      <c r="N74" s="10"/>
      <c r="O74" s="10"/>
      <c r="P74" s="10">
        <f t="shared" si="6"/>
        <v>0</v>
      </c>
      <c r="Q74" s="48">
        <f t="shared" si="7"/>
        <v>0</v>
      </c>
    </row>
    <row r="75" spans="1:17" ht="15">
      <c r="A75" s="5" t="s">
        <v>421</v>
      </c>
      <c r="B75" s="6">
        <v>4725</v>
      </c>
      <c r="C75" s="6">
        <v>5065</v>
      </c>
      <c r="D75" s="6">
        <v>3669</v>
      </c>
      <c r="E75" s="6">
        <v>5928</v>
      </c>
      <c r="F75" s="6">
        <v>10174</v>
      </c>
      <c r="G75" s="6">
        <v>13764</v>
      </c>
      <c r="H75" s="6">
        <v>43325</v>
      </c>
      <c r="M75" s="11" t="s">
        <v>421</v>
      </c>
      <c r="N75" s="12">
        <f t="shared" ref="N75:O75" si="8">SUM(N60:N74)</f>
        <v>4725</v>
      </c>
      <c r="O75" s="12">
        <f t="shared" si="8"/>
        <v>5065</v>
      </c>
      <c r="P75" s="12">
        <f>SUM(P60:P74)</f>
        <v>9790</v>
      </c>
      <c r="Q75" s="50">
        <f t="shared" si="7"/>
        <v>1</v>
      </c>
    </row>
  </sheetData>
  <sortState xmlns:xlrd2="http://schemas.microsoft.com/office/spreadsheetml/2017/richdata2" ref="M60:P74">
    <sortCondition descending="1" ref="P60:P74"/>
  </sortState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E34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5" hidden="1" customWidth="1" outlineLevel="1"/>
    <col min="2" max="2" width="24.5703125" hidden="1" customWidth="1" outlineLevel="1"/>
    <col min="3" max="3" width="8.140625" hidden="1" customWidth="1" outlineLevel="1"/>
    <col min="4" max="6" width="13.7109375" hidden="1" customWidth="1" outlineLevel="1"/>
    <col min="7" max="7" width="9.28515625" hidden="1" customWidth="1" outlineLevel="1"/>
    <col min="8" max="8" width="13.7109375" hidden="1" customWidth="1" outlineLevel="1"/>
    <col min="9" max="12" width="11.42578125" hidden="1" customWidth="1" outlineLevel="1"/>
    <col min="13" max="13" width="46.7109375" customWidth="1" collapsed="1"/>
    <col min="14" max="15" width="12.5703125" bestFit="1" customWidth="1"/>
    <col min="16" max="16" width="15.7109375" customWidth="1"/>
    <col min="17" max="17" width="14.5703125" customWidth="1"/>
    <col min="18" max="27" width="11.42578125" customWidth="1"/>
    <col min="28" max="28" width="7.7109375" customWidth="1"/>
    <col min="29" max="31" width="0" hidden="1" customWidth="1"/>
    <col min="32" max="16384" width="11.42578125" hidden="1"/>
  </cols>
  <sheetData>
    <row r="2" spans="1:17" ht="18">
      <c r="M2" s="7" t="s">
        <v>489</v>
      </c>
    </row>
    <row r="3" spans="1:17" ht="18">
      <c r="M3" s="7" t="s">
        <v>425</v>
      </c>
    </row>
    <row r="4" spans="1:17" ht="18">
      <c r="M4" s="8" t="s">
        <v>505</v>
      </c>
    </row>
    <row r="7" spans="1:17" ht="18">
      <c r="M7" s="8" t="s">
        <v>497</v>
      </c>
      <c r="N7" s="8"/>
      <c r="O7" s="8"/>
      <c r="P7" s="8"/>
    </row>
    <row r="8" spans="1:17">
      <c r="A8" s="4" t="s">
        <v>424</v>
      </c>
      <c r="B8" s="4" t="s">
        <v>432</v>
      </c>
    </row>
    <row r="9" spans="1:17" ht="45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421</v>
      </c>
      <c r="M9" s="9" t="s">
        <v>453</v>
      </c>
      <c r="N9" s="9" t="s">
        <v>415</v>
      </c>
      <c r="O9" s="9" t="s">
        <v>416</v>
      </c>
      <c r="P9" s="9" t="s">
        <v>506</v>
      </c>
      <c r="Q9" s="47" t="s">
        <v>502</v>
      </c>
    </row>
    <row r="10" spans="1:17">
      <c r="A10" s="5" t="s">
        <v>471</v>
      </c>
      <c r="B10" s="6">
        <v>132807.76999999999</v>
      </c>
      <c r="C10" s="6">
        <v>153777</v>
      </c>
      <c r="D10" s="6">
        <v>106559.39000000001</v>
      </c>
      <c r="E10" s="6">
        <v>131913.08000000002</v>
      </c>
      <c r="F10" s="6">
        <v>30018</v>
      </c>
      <c r="G10" s="6">
        <v>127859.00000000001</v>
      </c>
      <c r="H10" s="6">
        <v>682934.24</v>
      </c>
      <c r="M10" s="5" t="s">
        <v>471</v>
      </c>
      <c r="N10" s="6">
        <v>132807.76999999999</v>
      </c>
      <c r="O10" s="6">
        <v>153777</v>
      </c>
      <c r="P10" s="6">
        <f t="shared" ref="P10:P28" si="0">SUM(N10:O10)</f>
        <v>286584.77</v>
      </c>
      <c r="Q10" s="48">
        <f>+P10/$P$29</f>
        <v>0.68760956960575392</v>
      </c>
    </row>
    <row r="11" spans="1:17">
      <c r="A11" s="5" t="s">
        <v>482</v>
      </c>
      <c r="B11" s="6">
        <v>18831.830000000002</v>
      </c>
      <c r="C11" s="6">
        <v>32511</v>
      </c>
      <c r="D11" s="6">
        <v>39654.69</v>
      </c>
      <c r="E11" s="6">
        <v>43592.749999999993</v>
      </c>
      <c r="F11" s="6">
        <v>33925</v>
      </c>
      <c r="G11" s="6">
        <v>42396.490000000005</v>
      </c>
      <c r="H11" s="6">
        <v>210911.76</v>
      </c>
      <c r="M11" s="5" t="s">
        <v>482</v>
      </c>
      <c r="N11" s="6">
        <v>18831.830000000002</v>
      </c>
      <c r="O11" s="6">
        <v>32511</v>
      </c>
      <c r="P11" s="6">
        <f t="shared" si="0"/>
        <v>51342.83</v>
      </c>
      <c r="Q11" s="48">
        <f t="shared" ref="Q11:Q29" si="1">+P11/$P$29</f>
        <v>0.12318805789519585</v>
      </c>
    </row>
    <row r="12" spans="1:17">
      <c r="A12" s="5" t="s">
        <v>477</v>
      </c>
      <c r="B12" s="6">
        <v>12950</v>
      </c>
      <c r="C12" s="6">
        <v>6040</v>
      </c>
      <c r="D12" s="6">
        <v>4735</v>
      </c>
      <c r="E12" s="6">
        <v>28130.5</v>
      </c>
      <c r="F12" s="6">
        <v>59340</v>
      </c>
      <c r="G12" s="6">
        <v>98147.66</v>
      </c>
      <c r="H12" s="6">
        <v>209343.16</v>
      </c>
      <c r="M12" s="5" t="s">
        <v>483</v>
      </c>
      <c r="N12" s="6">
        <v>11912</v>
      </c>
      <c r="O12" s="6">
        <v>9946</v>
      </c>
      <c r="P12" s="6">
        <f t="shared" si="0"/>
        <v>21858</v>
      </c>
      <c r="Q12" s="48">
        <f t="shared" si="1"/>
        <v>5.2444412773374409E-2</v>
      </c>
    </row>
    <row r="13" spans="1:17">
      <c r="A13" s="5" t="s">
        <v>483</v>
      </c>
      <c r="B13" s="6">
        <v>11912</v>
      </c>
      <c r="C13" s="6">
        <v>9946</v>
      </c>
      <c r="D13" s="6">
        <v>8387</v>
      </c>
      <c r="E13" s="6">
        <v>16741</v>
      </c>
      <c r="F13" s="6">
        <v>27617</v>
      </c>
      <c r="G13" s="6">
        <v>43489</v>
      </c>
      <c r="H13" s="6">
        <v>118092</v>
      </c>
      <c r="M13" s="5" t="s">
        <v>477</v>
      </c>
      <c r="N13" s="6">
        <v>12950</v>
      </c>
      <c r="O13" s="6">
        <v>6040</v>
      </c>
      <c r="P13" s="6">
        <f t="shared" si="0"/>
        <v>18990</v>
      </c>
      <c r="Q13" s="48">
        <f t="shared" si="1"/>
        <v>4.5563153013376337E-2</v>
      </c>
    </row>
    <row r="14" spans="1:17">
      <c r="A14" s="5" t="s">
        <v>474</v>
      </c>
      <c r="B14" s="6">
        <v>1692</v>
      </c>
      <c r="C14" s="6">
        <v>2070</v>
      </c>
      <c r="D14" s="6">
        <v>452</v>
      </c>
      <c r="E14" s="6">
        <v>4544</v>
      </c>
      <c r="F14" s="6">
        <v>17562</v>
      </c>
      <c r="G14" s="6">
        <v>18780</v>
      </c>
      <c r="H14" s="6">
        <v>45100</v>
      </c>
      <c r="M14" s="5" t="s">
        <v>487</v>
      </c>
      <c r="N14" s="6">
        <v>6344.65</v>
      </c>
      <c r="O14" s="6">
        <v>6425</v>
      </c>
      <c r="P14" s="6">
        <f t="shared" si="0"/>
        <v>12769.65</v>
      </c>
      <c r="Q14" s="48">
        <f t="shared" si="1"/>
        <v>3.0638521162572995E-2</v>
      </c>
    </row>
    <row r="15" spans="1:17">
      <c r="A15" s="5" t="s">
        <v>487</v>
      </c>
      <c r="B15" s="6">
        <v>6344.65</v>
      </c>
      <c r="C15" s="6">
        <v>6425</v>
      </c>
      <c r="D15" s="6">
        <v>2609.31</v>
      </c>
      <c r="E15" s="6">
        <v>4776.9399999999996</v>
      </c>
      <c r="F15" s="6">
        <v>8350</v>
      </c>
      <c r="G15" s="6">
        <v>7045.5499999999993</v>
      </c>
      <c r="H15" s="6">
        <v>35551.449999999997</v>
      </c>
      <c r="M15" s="5" t="s">
        <v>486</v>
      </c>
      <c r="N15" s="6">
        <v>3501.5</v>
      </c>
      <c r="O15" s="6">
        <v>2955.5</v>
      </c>
      <c r="P15" s="6">
        <f t="shared" si="0"/>
        <v>6457</v>
      </c>
      <c r="Q15" s="48">
        <f t="shared" si="1"/>
        <v>1.5492431753942656E-2</v>
      </c>
    </row>
    <row r="16" spans="1:17">
      <c r="A16" s="5" t="s">
        <v>486</v>
      </c>
      <c r="B16" s="6">
        <v>3501.5</v>
      </c>
      <c r="C16" s="6">
        <v>2955.5</v>
      </c>
      <c r="D16" s="6">
        <v>1873</v>
      </c>
      <c r="E16" s="6">
        <v>2853.04</v>
      </c>
      <c r="F16" s="6">
        <v>8051.5</v>
      </c>
      <c r="G16" s="6">
        <v>6132</v>
      </c>
      <c r="H16" s="6">
        <v>25366.54</v>
      </c>
      <c r="M16" s="5" t="s">
        <v>479</v>
      </c>
      <c r="N16" s="6">
        <v>1905</v>
      </c>
      <c r="O16" s="6">
        <v>2131</v>
      </c>
      <c r="P16" s="6">
        <f t="shared" si="0"/>
        <v>4036</v>
      </c>
      <c r="Q16" s="48">
        <f t="shared" si="1"/>
        <v>9.6836695925216904E-3</v>
      </c>
    </row>
    <row r="17" spans="1:17">
      <c r="A17" s="5" t="s">
        <v>481</v>
      </c>
      <c r="B17" s="6">
        <v>1386.57</v>
      </c>
      <c r="C17" s="6">
        <v>1752</v>
      </c>
      <c r="D17" s="6">
        <v>2279.6799999999998</v>
      </c>
      <c r="E17" s="6">
        <v>1999.45</v>
      </c>
      <c r="F17" s="6">
        <v>2867</v>
      </c>
      <c r="G17" s="6">
        <v>2417</v>
      </c>
      <c r="H17" s="6">
        <v>12701.7</v>
      </c>
      <c r="M17" s="5" t="s">
        <v>481</v>
      </c>
      <c r="N17" s="6">
        <v>1386.57</v>
      </c>
      <c r="O17" s="6">
        <v>1752</v>
      </c>
      <c r="P17" s="6">
        <f t="shared" si="0"/>
        <v>3138.5699999999997</v>
      </c>
      <c r="Q17" s="48">
        <f t="shared" si="1"/>
        <v>7.5304447158079284E-3</v>
      </c>
    </row>
    <row r="18" spans="1:17">
      <c r="A18" s="5" t="s">
        <v>479</v>
      </c>
      <c r="B18" s="6">
        <v>1905</v>
      </c>
      <c r="C18" s="6">
        <v>2131</v>
      </c>
      <c r="D18" s="6">
        <v>1638</v>
      </c>
      <c r="E18" s="6">
        <v>1076</v>
      </c>
      <c r="F18" s="6">
        <v>1185</v>
      </c>
      <c r="G18" s="6">
        <v>1742</v>
      </c>
      <c r="H18" s="6">
        <v>9677</v>
      </c>
      <c r="M18" s="5" t="s">
        <v>473</v>
      </c>
      <c r="N18" s="6">
        <v>2846.33</v>
      </c>
      <c r="O18" s="6">
        <v>2115</v>
      </c>
      <c r="P18" s="6">
        <f t="shared" si="0"/>
        <v>4961.33</v>
      </c>
      <c r="Q18" s="48">
        <f t="shared" si="1"/>
        <v>1.1903835594515768E-2</v>
      </c>
    </row>
    <row r="19" spans="1:17">
      <c r="A19" s="5" t="s">
        <v>473</v>
      </c>
      <c r="B19" s="6">
        <v>2846.33</v>
      </c>
      <c r="C19" s="6">
        <v>2115</v>
      </c>
      <c r="D19" s="6"/>
      <c r="E19" s="6">
        <v>1946.83</v>
      </c>
      <c r="F19" s="6"/>
      <c r="G19" s="6"/>
      <c r="H19" s="6">
        <v>6908.16</v>
      </c>
      <c r="M19" s="5" t="s">
        <v>474</v>
      </c>
      <c r="N19" s="6">
        <v>1692</v>
      </c>
      <c r="O19" s="6">
        <v>2070</v>
      </c>
      <c r="P19" s="6">
        <f t="shared" si="0"/>
        <v>3762</v>
      </c>
      <c r="Q19" s="48">
        <f t="shared" si="1"/>
        <v>9.0262549571522802E-3</v>
      </c>
    </row>
    <row r="20" spans="1:17">
      <c r="A20" s="5" t="s">
        <v>488</v>
      </c>
      <c r="B20" s="6"/>
      <c r="C20" s="6"/>
      <c r="D20" s="6"/>
      <c r="E20" s="6"/>
      <c r="F20" s="6">
        <v>2183</v>
      </c>
      <c r="G20" s="6">
        <v>3263</v>
      </c>
      <c r="H20" s="6">
        <v>5446</v>
      </c>
      <c r="M20" s="5" t="s">
        <v>480</v>
      </c>
      <c r="N20" s="6">
        <v>612.5</v>
      </c>
      <c r="O20" s="6">
        <v>562.5</v>
      </c>
      <c r="P20" s="6">
        <f t="shared" si="0"/>
        <v>1175</v>
      </c>
      <c r="Q20" s="48">
        <f t="shared" si="1"/>
        <v>2.8192050969308687E-3</v>
      </c>
    </row>
    <row r="21" spans="1:17">
      <c r="A21" s="5" t="s">
        <v>480</v>
      </c>
      <c r="B21" s="6">
        <v>612.5</v>
      </c>
      <c r="C21" s="6">
        <v>562.5</v>
      </c>
      <c r="D21" s="6">
        <v>612.5</v>
      </c>
      <c r="E21" s="6">
        <v>400</v>
      </c>
      <c r="F21" s="6">
        <v>675</v>
      </c>
      <c r="G21" s="6">
        <v>364</v>
      </c>
      <c r="H21" s="6">
        <v>3226.5</v>
      </c>
      <c r="M21" s="5" t="s">
        <v>472</v>
      </c>
      <c r="N21" s="6">
        <v>1080</v>
      </c>
      <c r="O21" s="6">
        <v>0</v>
      </c>
      <c r="P21" s="6">
        <f t="shared" si="0"/>
        <v>1080</v>
      </c>
      <c r="Q21" s="48">
        <f t="shared" si="1"/>
        <v>2.5912693656896498E-3</v>
      </c>
    </row>
    <row r="22" spans="1:17">
      <c r="A22" s="5" t="s">
        <v>485</v>
      </c>
      <c r="B22" s="6"/>
      <c r="C22" s="6"/>
      <c r="D22" s="6"/>
      <c r="E22" s="6"/>
      <c r="F22" s="6"/>
      <c r="G22" s="6">
        <v>1321.64</v>
      </c>
      <c r="H22" s="6">
        <v>1321.64</v>
      </c>
      <c r="M22" s="5" t="s">
        <v>476</v>
      </c>
      <c r="N22" s="6"/>
      <c r="O22" s="6">
        <v>249</v>
      </c>
      <c r="P22" s="6">
        <f t="shared" si="0"/>
        <v>249</v>
      </c>
      <c r="Q22" s="48">
        <f t="shared" si="1"/>
        <v>5.9743154820066926E-4</v>
      </c>
    </row>
    <row r="23" spans="1:17">
      <c r="A23" s="5" t="s">
        <v>472</v>
      </c>
      <c r="B23" s="6">
        <v>1080</v>
      </c>
      <c r="C23" s="6">
        <v>0</v>
      </c>
      <c r="D23" s="6"/>
      <c r="E23" s="6"/>
      <c r="F23" s="6"/>
      <c r="G23" s="6">
        <v>105</v>
      </c>
      <c r="H23" s="6">
        <v>1185</v>
      </c>
      <c r="M23" s="5" t="s">
        <v>478</v>
      </c>
      <c r="N23" s="6"/>
      <c r="O23" s="6">
        <v>212</v>
      </c>
      <c r="P23" s="6">
        <f t="shared" si="0"/>
        <v>212</v>
      </c>
      <c r="Q23" s="48">
        <f t="shared" si="1"/>
        <v>5.0865657919093124E-4</v>
      </c>
    </row>
    <row r="24" spans="1:17">
      <c r="A24" s="5" t="s">
        <v>476</v>
      </c>
      <c r="B24" s="6"/>
      <c r="C24" s="6">
        <v>249</v>
      </c>
      <c r="D24" s="6">
        <v>118.47</v>
      </c>
      <c r="E24" s="6"/>
      <c r="F24" s="6">
        <v>114</v>
      </c>
      <c r="G24" s="6">
        <v>184</v>
      </c>
      <c r="H24" s="6">
        <v>665.47</v>
      </c>
      <c r="M24" s="5" t="s">
        <v>484</v>
      </c>
      <c r="N24" s="6"/>
      <c r="O24" s="6">
        <v>168</v>
      </c>
      <c r="P24" s="6">
        <f t="shared" si="0"/>
        <v>168</v>
      </c>
      <c r="Q24" s="48">
        <f t="shared" si="1"/>
        <v>4.0308634577394548E-4</v>
      </c>
    </row>
    <row r="25" spans="1:17" hidden="1">
      <c r="A25" s="5" t="s">
        <v>478</v>
      </c>
      <c r="B25" s="6"/>
      <c r="C25" s="6">
        <v>212</v>
      </c>
      <c r="D25" s="6">
        <v>30</v>
      </c>
      <c r="E25" s="6"/>
      <c r="F25" s="6">
        <v>71</v>
      </c>
      <c r="G25" s="6">
        <v>129</v>
      </c>
      <c r="H25" s="6">
        <v>442</v>
      </c>
      <c r="M25" s="5" t="s">
        <v>475</v>
      </c>
      <c r="N25" s="6"/>
      <c r="O25" s="6"/>
      <c r="P25" s="6">
        <f t="shared" si="0"/>
        <v>0</v>
      </c>
      <c r="Q25" s="48">
        <f t="shared" si="1"/>
        <v>0</v>
      </c>
    </row>
    <row r="26" spans="1:17" hidden="1">
      <c r="A26" s="5" t="s">
        <v>484</v>
      </c>
      <c r="B26" s="6"/>
      <c r="C26" s="6">
        <v>168</v>
      </c>
      <c r="D26" s="6"/>
      <c r="E26" s="6"/>
      <c r="F26" s="6">
        <v>190</v>
      </c>
      <c r="G26" s="6">
        <v>84</v>
      </c>
      <c r="H26" s="6">
        <v>442</v>
      </c>
      <c r="M26" s="5" t="s">
        <v>488</v>
      </c>
      <c r="N26" s="6"/>
      <c r="O26" s="6"/>
      <c r="P26" s="6">
        <f t="shared" si="0"/>
        <v>0</v>
      </c>
      <c r="Q26" s="48">
        <f t="shared" si="1"/>
        <v>0</v>
      </c>
    </row>
    <row r="27" spans="1:17" hidden="1">
      <c r="A27" s="5" t="s">
        <v>503</v>
      </c>
      <c r="B27" s="6"/>
      <c r="C27" s="6"/>
      <c r="D27" s="6"/>
      <c r="E27" s="6"/>
      <c r="F27" s="6">
        <v>172</v>
      </c>
      <c r="G27" s="6">
        <v>120</v>
      </c>
      <c r="H27" s="6">
        <v>292</v>
      </c>
      <c r="M27" s="5" t="s">
        <v>485</v>
      </c>
      <c r="N27" s="6"/>
      <c r="O27" s="6"/>
      <c r="P27" s="6">
        <f t="shared" si="0"/>
        <v>0</v>
      </c>
      <c r="Q27" s="48">
        <f t="shared" si="1"/>
        <v>0</v>
      </c>
    </row>
    <row r="28" spans="1:17" hidden="1">
      <c r="A28" s="5" t="s">
        <v>475</v>
      </c>
      <c r="B28" s="6"/>
      <c r="C28" s="6"/>
      <c r="D28" s="6">
        <v>17.899999999999999</v>
      </c>
      <c r="E28" s="6"/>
      <c r="F28" s="6">
        <v>90</v>
      </c>
      <c r="G28" s="6">
        <v>39</v>
      </c>
      <c r="H28" s="6">
        <v>146.9</v>
      </c>
      <c r="M28" s="5" t="s">
        <v>503</v>
      </c>
      <c r="N28" s="6"/>
      <c r="O28" s="6"/>
      <c r="P28" s="6">
        <f t="shared" si="0"/>
        <v>0</v>
      </c>
      <c r="Q28" s="48">
        <f t="shared" si="1"/>
        <v>0</v>
      </c>
    </row>
    <row r="29" spans="1:17" ht="15">
      <c r="A29" s="5" t="s">
        <v>421</v>
      </c>
      <c r="B29" s="6">
        <v>195870.15</v>
      </c>
      <c r="C29" s="6">
        <v>220914</v>
      </c>
      <c r="D29" s="6">
        <v>168966.94</v>
      </c>
      <c r="E29" s="6">
        <v>237973.59000000003</v>
      </c>
      <c r="F29" s="6">
        <v>192410.5</v>
      </c>
      <c r="G29" s="6">
        <v>353618.34</v>
      </c>
      <c r="H29" s="6">
        <v>1369753.52</v>
      </c>
      <c r="M29" s="43" t="s">
        <v>421</v>
      </c>
      <c r="N29" s="24">
        <f t="shared" ref="N29:O29" si="2">SUM(N10:N28)</f>
        <v>195870.14999999997</v>
      </c>
      <c r="O29" s="24">
        <f t="shared" si="2"/>
        <v>220914</v>
      </c>
      <c r="P29" s="24">
        <f>SUM(P10:P28)</f>
        <v>416784.15000000008</v>
      </c>
      <c r="Q29" s="50">
        <f t="shared" si="1"/>
        <v>1</v>
      </c>
    </row>
    <row r="30" spans="1:17" ht="12.6" customHeight="1">
      <c r="M30" s="5"/>
      <c r="N30" s="10"/>
      <c r="O30" s="10"/>
      <c r="P30" s="10"/>
    </row>
    <row r="31" spans="1:17" ht="16.5" customHeight="1">
      <c r="M31" s="8" t="s">
        <v>498</v>
      </c>
      <c r="N31" s="8"/>
      <c r="O31" s="8"/>
      <c r="P31" s="8"/>
    </row>
    <row r="32" spans="1:17" ht="12.6" customHeight="1">
      <c r="A32" s="4" t="s">
        <v>424</v>
      </c>
      <c r="B32" s="4" t="s">
        <v>432</v>
      </c>
    </row>
    <row r="33" spans="1:17" ht="45">
      <c r="A33" s="4" t="s">
        <v>414</v>
      </c>
      <c r="B33" t="s">
        <v>415</v>
      </c>
      <c r="C33" t="s">
        <v>416</v>
      </c>
      <c r="D33" t="s">
        <v>417</v>
      </c>
      <c r="E33" t="s">
        <v>418</v>
      </c>
      <c r="F33" t="s">
        <v>419</v>
      </c>
      <c r="G33" t="s">
        <v>420</v>
      </c>
      <c r="H33" t="s">
        <v>421</v>
      </c>
      <c r="M33" s="9" t="s">
        <v>3</v>
      </c>
      <c r="N33" s="9" t="s">
        <v>415</v>
      </c>
      <c r="O33" s="9" t="s">
        <v>416</v>
      </c>
      <c r="P33" s="9" t="s">
        <v>506</v>
      </c>
      <c r="Q33" s="47" t="s">
        <v>502</v>
      </c>
    </row>
    <row r="34" spans="1:17" ht="12.6" customHeight="1">
      <c r="A34" s="5" t="s">
        <v>454</v>
      </c>
      <c r="B34" s="6">
        <v>86515.6</v>
      </c>
      <c r="C34" s="6">
        <v>110702</v>
      </c>
      <c r="D34" s="6">
        <v>61118.200000000004</v>
      </c>
      <c r="E34" s="6">
        <v>87552.4</v>
      </c>
      <c r="F34" s="6"/>
      <c r="G34" s="6">
        <v>80860.399999999994</v>
      </c>
      <c r="H34" s="6">
        <v>426748.6</v>
      </c>
      <c r="M34" s="5" t="s">
        <v>454</v>
      </c>
      <c r="N34" s="6">
        <v>86515.6</v>
      </c>
      <c r="O34" s="6">
        <v>110702</v>
      </c>
      <c r="P34" s="6">
        <f>SUM(N34:O34)</f>
        <v>197217.6</v>
      </c>
      <c r="Q34" s="48">
        <f>+P34/$P$100</f>
        <v>0.47318881968040288</v>
      </c>
    </row>
    <row r="35" spans="1:17" ht="12.6" customHeight="1">
      <c r="A35" s="5" t="s">
        <v>68</v>
      </c>
      <c r="B35" s="6">
        <v>30157.47</v>
      </c>
      <c r="C35" s="6">
        <v>28045</v>
      </c>
      <c r="D35" s="6">
        <v>30348.29</v>
      </c>
      <c r="E35" s="6">
        <v>29009.78</v>
      </c>
      <c r="F35" s="6">
        <v>29864</v>
      </c>
      <c r="G35" s="6">
        <v>30325</v>
      </c>
      <c r="H35" s="6">
        <v>177749.54</v>
      </c>
      <c r="M35" s="5" t="s">
        <v>68</v>
      </c>
      <c r="N35" s="6">
        <v>30157.47</v>
      </c>
      <c r="O35" s="6">
        <v>28045</v>
      </c>
      <c r="P35" s="6">
        <f>SUM(N35:O35)</f>
        <v>58202.47</v>
      </c>
      <c r="Q35" s="48">
        <f t="shared" ref="Q35:Q98" si="3">+P35/$P$100</f>
        <v>0.13964655325784342</v>
      </c>
    </row>
    <row r="36" spans="1:17" ht="12.6" customHeight="1">
      <c r="A36" s="5" t="s">
        <v>34</v>
      </c>
      <c r="B36" s="6">
        <v>13442.1</v>
      </c>
      <c r="C36" s="6">
        <v>13012</v>
      </c>
      <c r="D36" s="6">
        <v>22383.35</v>
      </c>
      <c r="E36" s="6">
        <v>23660.69</v>
      </c>
      <c r="F36" s="6">
        <v>20394</v>
      </c>
      <c r="G36" s="6">
        <v>20011.39</v>
      </c>
      <c r="H36" s="6">
        <v>112903.53</v>
      </c>
      <c r="M36" s="5" t="s">
        <v>58</v>
      </c>
      <c r="N36" s="6">
        <v>16134.7</v>
      </c>
      <c r="O36" s="6">
        <v>15030</v>
      </c>
      <c r="P36" s="6">
        <f>SUM(N36:O36)</f>
        <v>31164.7</v>
      </c>
      <c r="Q36" s="48">
        <f t="shared" si="3"/>
        <v>7.4774196667507634E-2</v>
      </c>
    </row>
    <row r="37" spans="1:17" ht="12.6" customHeight="1">
      <c r="A37" s="5" t="s">
        <v>469</v>
      </c>
      <c r="B37" s="6">
        <v>3900</v>
      </c>
      <c r="C37" s="6">
        <v>17938</v>
      </c>
      <c r="D37" s="6">
        <v>15693.400000000001</v>
      </c>
      <c r="E37" s="6">
        <v>18022.13</v>
      </c>
      <c r="F37" s="6">
        <v>11895</v>
      </c>
      <c r="G37" s="6">
        <v>20667.099999999999</v>
      </c>
      <c r="H37" s="6">
        <v>88115.63</v>
      </c>
      <c r="M37" s="5" t="s">
        <v>34</v>
      </c>
      <c r="N37" s="6">
        <v>13442.1</v>
      </c>
      <c r="O37" s="6">
        <v>13012</v>
      </c>
      <c r="P37" s="6">
        <f>SUM(N37:O37)</f>
        <v>26454.1</v>
      </c>
      <c r="Q37" s="48">
        <f t="shared" si="3"/>
        <v>6.3471943450824603E-2</v>
      </c>
    </row>
    <row r="38" spans="1:17" ht="12.6" customHeight="1">
      <c r="A38" s="5" t="s">
        <v>58</v>
      </c>
      <c r="B38" s="6">
        <v>16134.7</v>
      </c>
      <c r="C38" s="6">
        <v>15030</v>
      </c>
      <c r="D38" s="6">
        <v>15092.900000000001</v>
      </c>
      <c r="E38" s="6">
        <v>15350.9</v>
      </c>
      <c r="F38" s="6"/>
      <c r="G38" s="6">
        <v>16673.600000000002</v>
      </c>
      <c r="H38" s="6">
        <v>78282.100000000006</v>
      </c>
      <c r="M38" s="5" t="s">
        <v>469</v>
      </c>
      <c r="N38" s="6">
        <v>3900</v>
      </c>
      <c r="O38" s="6">
        <v>17938</v>
      </c>
      <c r="P38" s="6">
        <f>SUM(N38:O38)</f>
        <v>21838</v>
      </c>
      <c r="Q38" s="48">
        <f t="shared" si="3"/>
        <v>5.2396426303639422E-2</v>
      </c>
    </row>
    <row r="39" spans="1:17" ht="12.6" customHeight="1">
      <c r="A39" s="5" t="s">
        <v>457</v>
      </c>
      <c r="B39" s="6">
        <v>4150</v>
      </c>
      <c r="C39" s="6">
        <v>2065</v>
      </c>
      <c r="D39" s="6">
        <v>3300</v>
      </c>
      <c r="E39" s="6">
        <v>11640</v>
      </c>
      <c r="F39" s="6">
        <v>15245</v>
      </c>
      <c r="G39" s="6">
        <v>24779</v>
      </c>
      <c r="H39" s="6">
        <v>61179</v>
      </c>
      <c r="M39" s="5" t="s">
        <v>169</v>
      </c>
      <c r="N39" s="6">
        <v>5392</v>
      </c>
      <c r="O39" s="6">
        <v>2642</v>
      </c>
      <c r="P39" s="6">
        <f>SUM(N39:O39)</f>
        <v>8034</v>
      </c>
      <c r="Q39" s="48">
        <f t="shared" si="3"/>
        <v>1.9276164892546896E-2</v>
      </c>
    </row>
    <row r="40" spans="1:17" ht="12.6" customHeight="1">
      <c r="A40" s="5" t="s">
        <v>460</v>
      </c>
      <c r="B40" s="6">
        <v>4360</v>
      </c>
      <c r="C40" s="6">
        <v>1910</v>
      </c>
      <c r="D40" s="6">
        <v>2455</v>
      </c>
      <c r="E40" s="6">
        <v>7175</v>
      </c>
      <c r="F40" s="6">
        <v>16624</v>
      </c>
      <c r="G40" s="6">
        <v>23423</v>
      </c>
      <c r="H40" s="6">
        <v>55947</v>
      </c>
      <c r="M40" s="5" t="s">
        <v>465</v>
      </c>
      <c r="N40" s="6">
        <v>3960</v>
      </c>
      <c r="O40" s="6">
        <v>2880</v>
      </c>
      <c r="P40" s="6">
        <f>SUM(N40:O40)</f>
        <v>6840</v>
      </c>
      <c r="Q40" s="48">
        <f t="shared" si="3"/>
        <v>1.6411372649367782E-2</v>
      </c>
    </row>
    <row r="41" spans="1:17" ht="12.6" customHeight="1">
      <c r="A41" s="5" t="s">
        <v>338</v>
      </c>
      <c r="B41" s="6"/>
      <c r="C41" s="6"/>
      <c r="D41" s="6"/>
      <c r="E41" s="6">
        <v>6726.5</v>
      </c>
      <c r="F41" s="6">
        <v>18844</v>
      </c>
      <c r="G41" s="6">
        <v>26510</v>
      </c>
      <c r="H41" s="6">
        <v>52080.5</v>
      </c>
      <c r="M41" s="5" t="s">
        <v>460</v>
      </c>
      <c r="N41" s="6">
        <v>4360</v>
      </c>
      <c r="O41" s="6">
        <v>1910</v>
      </c>
      <c r="P41" s="6">
        <f>SUM(N41:O41)</f>
        <v>6270</v>
      </c>
      <c r="Q41" s="48">
        <f t="shared" si="3"/>
        <v>1.5043758261920469E-2</v>
      </c>
    </row>
    <row r="42" spans="1:17" ht="12.6" customHeight="1">
      <c r="A42" s="5" t="s">
        <v>465</v>
      </c>
      <c r="B42" s="6">
        <v>3960</v>
      </c>
      <c r="C42" s="6">
        <v>2880</v>
      </c>
      <c r="D42" s="6">
        <v>660</v>
      </c>
      <c r="E42" s="6">
        <v>7768</v>
      </c>
      <c r="F42" s="6">
        <v>10365</v>
      </c>
      <c r="G42" s="6">
        <v>19552</v>
      </c>
      <c r="H42" s="6">
        <v>45185</v>
      </c>
      <c r="M42" s="5" t="s">
        <v>457</v>
      </c>
      <c r="N42" s="6">
        <v>4150</v>
      </c>
      <c r="O42" s="6">
        <v>2065</v>
      </c>
      <c r="P42" s="6">
        <f>SUM(N42:O42)</f>
        <v>6215</v>
      </c>
      <c r="Q42" s="48">
        <f t="shared" si="3"/>
        <v>1.4911795470149236E-2</v>
      </c>
    </row>
    <row r="43" spans="1:17" ht="12.6" customHeight="1">
      <c r="A43" s="5" t="s">
        <v>467</v>
      </c>
      <c r="B43" s="6">
        <v>1692</v>
      </c>
      <c r="C43" s="6">
        <v>2070</v>
      </c>
      <c r="D43" s="6">
        <v>452</v>
      </c>
      <c r="E43" s="6">
        <v>4544</v>
      </c>
      <c r="F43" s="6">
        <v>17562</v>
      </c>
      <c r="G43" s="6">
        <v>18780</v>
      </c>
      <c r="H43" s="6">
        <v>45100</v>
      </c>
      <c r="M43" s="5" t="s">
        <v>227</v>
      </c>
      <c r="N43" s="6">
        <v>2671.3199999999997</v>
      </c>
      <c r="O43" s="6">
        <v>2299</v>
      </c>
      <c r="P43" s="6">
        <f>SUM(N43:O43)</f>
        <v>4970.32</v>
      </c>
      <c r="Q43" s="48">
        <f t="shared" si="3"/>
        <v>1.1925405512661649E-2</v>
      </c>
    </row>
    <row r="44" spans="1:17" ht="12.6" customHeight="1">
      <c r="A44" s="5" t="s">
        <v>201</v>
      </c>
      <c r="B44" s="6">
        <v>4000</v>
      </c>
      <c r="C44" s="6">
        <v>280</v>
      </c>
      <c r="D44" s="6">
        <v>600</v>
      </c>
      <c r="E44" s="6">
        <v>1600</v>
      </c>
      <c r="F44" s="6">
        <v>8950</v>
      </c>
      <c r="G44" s="6">
        <v>21123</v>
      </c>
      <c r="H44" s="6">
        <v>36553</v>
      </c>
      <c r="M44" s="5" t="s">
        <v>208</v>
      </c>
      <c r="N44" s="6">
        <v>2846.33</v>
      </c>
      <c r="O44" s="6">
        <v>2115</v>
      </c>
      <c r="P44" s="6">
        <f>SUM(N44:O44)</f>
        <v>4961.33</v>
      </c>
      <c r="Q44" s="48">
        <f t="shared" si="3"/>
        <v>1.190383559451577E-2</v>
      </c>
    </row>
    <row r="45" spans="1:17">
      <c r="A45" s="5" t="s">
        <v>169</v>
      </c>
      <c r="B45" s="6">
        <v>5392</v>
      </c>
      <c r="C45" s="6">
        <v>2642</v>
      </c>
      <c r="D45" s="6">
        <v>2822</v>
      </c>
      <c r="E45" s="6">
        <v>2925</v>
      </c>
      <c r="F45" s="6">
        <v>7325</v>
      </c>
      <c r="G45" s="6">
        <v>7744</v>
      </c>
      <c r="H45" s="6">
        <v>28850</v>
      </c>
      <c r="M45" s="5" t="s">
        <v>102</v>
      </c>
      <c r="N45" s="6">
        <v>923</v>
      </c>
      <c r="O45" s="6">
        <v>3955</v>
      </c>
      <c r="P45" s="6">
        <f>SUM(N45:O45)</f>
        <v>4878</v>
      </c>
      <c r="Q45" s="48">
        <f t="shared" si="3"/>
        <v>1.170389996836492E-2</v>
      </c>
    </row>
    <row r="46" spans="1:17">
      <c r="A46" s="5" t="s">
        <v>78</v>
      </c>
      <c r="B46" s="6">
        <v>1447</v>
      </c>
      <c r="C46" s="6">
        <v>1284</v>
      </c>
      <c r="D46" s="6">
        <v>1057</v>
      </c>
      <c r="E46" s="6">
        <v>1712</v>
      </c>
      <c r="F46" s="6">
        <v>4267</v>
      </c>
      <c r="G46" s="6">
        <v>7253</v>
      </c>
      <c r="H46" s="6">
        <v>17020</v>
      </c>
      <c r="M46" s="5" t="s">
        <v>201</v>
      </c>
      <c r="N46" s="6">
        <v>4000</v>
      </c>
      <c r="O46" s="6">
        <v>280</v>
      </c>
      <c r="P46" s="6">
        <f>SUM(N46:O46)</f>
        <v>4280</v>
      </c>
      <c r="Q46" s="48">
        <f t="shared" si="3"/>
        <v>1.0269104523288613E-2</v>
      </c>
    </row>
    <row r="47" spans="1:17">
      <c r="A47" s="5" t="s">
        <v>28</v>
      </c>
      <c r="B47" s="6">
        <v>1386.57</v>
      </c>
      <c r="C47" s="6">
        <v>1752</v>
      </c>
      <c r="D47" s="6">
        <v>2279.6799999999998</v>
      </c>
      <c r="E47" s="6">
        <v>1999.45</v>
      </c>
      <c r="F47" s="6">
        <v>2867</v>
      </c>
      <c r="G47" s="6">
        <v>2417</v>
      </c>
      <c r="H47" s="6">
        <v>12701.7</v>
      </c>
      <c r="M47" s="5" t="s">
        <v>467</v>
      </c>
      <c r="N47" s="6">
        <v>1692</v>
      </c>
      <c r="O47" s="6">
        <v>2070</v>
      </c>
      <c r="P47" s="6">
        <f>SUM(N47:O47)</f>
        <v>3762</v>
      </c>
      <c r="Q47" s="48">
        <f t="shared" si="3"/>
        <v>9.0262549571522802E-3</v>
      </c>
    </row>
    <row r="48" spans="1:17">
      <c r="A48" s="5" t="s">
        <v>12</v>
      </c>
      <c r="B48" s="6">
        <v>240</v>
      </c>
      <c r="C48" s="6">
        <v>510</v>
      </c>
      <c r="D48" s="6">
        <v>540</v>
      </c>
      <c r="E48" s="6">
        <v>2120</v>
      </c>
      <c r="F48" s="6">
        <v>4557</v>
      </c>
      <c r="G48" s="6">
        <v>4499</v>
      </c>
      <c r="H48" s="6">
        <v>12466</v>
      </c>
      <c r="M48" s="5" t="s">
        <v>28</v>
      </c>
      <c r="N48" s="6">
        <v>1386.57</v>
      </c>
      <c r="O48" s="6">
        <v>1752</v>
      </c>
      <c r="P48" s="6">
        <f>SUM(N48:O48)</f>
        <v>3138.5699999999997</v>
      </c>
      <c r="Q48" s="48">
        <f t="shared" si="3"/>
        <v>7.5304447158079293E-3</v>
      </c>
    </row>
    <row r="49" spans="1:17">
      <c r="A49" s="5" t="s">
        <v>31</v>
      </c>
      <c r="B49" s="6">
        <v>1489.73</v>
      </c>
      <c r="C49" s="6">
        <v>1561</v>
      </c>
      <c r="D49" s="6">
        <v>1577.94</v>
      </c>
      <c r="E49" s="6">
        <v>1458.93</v>
      </c>
      <c r="F49" s="6">
        <v>1636</v>
      </c>
      <c r="G49" s="6">
        <v>1718</v>
      </c>
      <c r="H49" s="6">
        <v>9441.6</v>
      </c>
      <c r="M49" s="5" t="s">
        <v>31</v>
      </c>
      <c r="N49" s="6">
        <v>1489.73</v>
      </c>
      <c r="O49" s="6">
        <v>1561</v>
      </c>
      <c r="P49" s="6">
        <f>SUM(N49:O49)</f>
        <v>3050.73</v>
      </c>
      <c r="Q49" s="48">
        <f t="shared" si="3"/>
        <v>7.3196881407318389E-3</v>
      </c>
    </row>
    <row r="50" spans="1:17">
      <c r="A50" s="5" t="s">
        <v>227</v>
      </c>
      <c r="B50" s="6">
        <v>2671.3199999999997</v>
      </c>
      <c r="C50" s="6">
        <v>2299</v>
      </c>
      <c r="D50" s="6">
        <v>20.5</v>
      </c>
      <c r="E50" s="6">
        <v>2060.29</v>
      </c>
      <c r="F50" s="6">
        <v>2068</v>
      </c>
      <c r="G50" s="6">
        <v>234</v>
      </c>
      <c r="H50" s="6">
        <v>9353.11</v>
      </c>
      <c r="M50" s="5" t="s">
        <v>78</v>
      </c>
      <c r="N50" s="6">
        <v>1447</v>
      </c>
      <c r="O50" s="6">
        <v>1284</v>
      </c>
      <c r="P50" s="6">
        <f>SUM(N50:O50)</f>
        <v>2731</v>
      </c>
      <c r="Q50" s="48">
        <f t="shared" si="3"/>
        <v>6.5525524423133653E-3</v>
      </c>
    </row>
    <row r="51" spans="1:17">
      <c r="A51" s="5" t="s">
        <v>242</v>
      </c>
      <c r="B51" s="6">
        <v>1281.4000000000001</v>
      </c>
      <c r="C51" s="6">
        <v>1313</v>
      </c>
      <c r="D51" s="6">
        <v>508</v>
      </c>
      <c r="E51" s="6">
        <v>1216</v>
      </c>
      <c r="F51" s="6">
        <v>1713</v>
      </c>
      <c r="G51" s="6">
        <v>1709.07</v>
      </c>
      <c r="H51" s="6">
        <v>7740.4699999999993</v>
      </c>
      <c r="M51" s="5" t="s">
        <v>62</v>
      </c>
      <c r="N51" s="6">
        <v>1477</v>
      </c>
      <c r="O51" s="6">
        <v>1160</v>
      </c>
      <c r="P51" s="6">
        <f>SUM(N51:O51)</f>
        <v>2637</v>
      </c>
      <c r="Q51" s="48">
        <f t="shared" si="3"/>
        <v>6.3270160345588952E-3</v>
      </c>
    </row>
    <row r="52" spans="1:17">
      <c r="A52" s="5" t="s">
        <v>456</v>
      </c>
      <c r="B52" s="6">
        <v>1037.5</v>
      </c>
      <c r="C52" s="6">
        <v>450</v>
      </c>
      <c r="D52" s="6">
        <v>250</v>
      </c>
      <c r="E52" s="6">
        <v>1075</v>
      </c>
      <c r="F52" s="6">
        <v>2525</v>
      </c>
      <c r="G52" s="6">
        <v>2215</v>
      </c>
      <c r="H52" s="6">
        <v>7552.5</v>
      </c>
      <c r="M52" s="5" t="s">
        <v>242</v>
      </c>
      <c r="N52" s="6">
        <v>1281.4000000000001</v>
      </c>
      <c r="O52" s="6">
        <v>1313</v>
      </c>
      <c r="P52" s="6">
        <f>SUM(N52:O52)</f>
        <v>2594.4</v>
      </c>
      <c r="Q52" s="48">
        <f t="shared" si="3"/>
        <v>6.2248048540233594E-3</v>
      </c>
    </row>
    <row r="53" spans="1:17">
      <c r="A53" s="5" t="s">
        <v>208</v>
      </c>
      <c r="B53" s="6">
        <v>2846.33</v>
      </c>
      <c r="C53" s="6">
        <v>2115</v>
      </c>
      <c r="D53" s="6"/>
      <c r="E53" s="6">
        <v>1946.83</v>
      </c>
      <c r="F53" s="6"/>
      <c r="G53" s="6"/>
      <c r="H53" s="6">
        <v>6908.16</v>
      </c>
      <c r="M53" s="5" t="s">
        <v>462</v>
      </c>
      <c r="N53" s="6">
        <v>1059</v>
      </c>
      <c r="O53" s="6">
        <v>988</v>
      </c>
      <c r="P53" s="6">
        <f>SUM(N53:O53)</f>
        <v>2047</v>
      </c>
      <c r="Q53" s="48">
        <f t="shared" si="3"/>
        <v>4.9114151773765862E-3</v>
      </c>
    </row>
    <row r="54" spans="1:17">
      <c r="A54" s="5" t="s">
        <v>17</v>
      </c>
      <c r="B54" s="6">
        <v>300</v>
      </c>
      <c r="C54" s="6">
        <v>420</v>
      </c>
      <c r="D54" s="6">
        <v>480</v>
      </c>
      <c r="E54" s="6">
        <v>2220</v>
      </c>
      <c r="F54" s="6"/>
      <c r="G54" s="6">
        <v>3031</v>
      </c>
      <c r="H54" s="6">
        <v>6451</v>
      </c>
      <c r="M54" s="5" t="s">
        <v>240</v>
      </c>
      <c r="N54" s="6">
        <v>1018.3</v>
      </c>
      <c r="O54" s="6">
        <v>756</v>
      </c>
      <c r="P54" s="6">
        <f>SUM(N54:O54)</f>
        <v>1774.3</v>
      </c>
      <c r="Q54" s="48">
        <f t="shared" si="3"/>
        <v>4.2571196625399502E-3</v>
      </c>
    </row>
    <row r="55" spans="1:17">
      <c r="A55" s="5" t="s">
        <v>102</v>
      </c>
      <c r="B55" s="6">
        <v>923</v>
      </c>
      <c r="C55" s="6">
        <v>3955</v>
      </c>
      <c r="D55" s="6">
        <v>1167</v>
      </c>
      <c r="E55" s="6"/>
      <c r="F55" s="6">
        <v>200</v>
      </c>
      <c r="G55" s="6">
        <v>40</v>
      </c>
      <c r="H55" s="6">
        <v>6285</v>
      </c>
      <c r="M55" s="5" t="s">
        <v>456</v>
      </c>
      <c r="N55" s="6">
        <v>1037.5</v>
      </c>
      <c r="O55" s="6">
        <v>450</v>
      </c>
      <c r="P55" s="6">
        <f>SUM(N55:O55)</f>
        <v>1487.5</v>
      </c>
      <c r="Q55" s="48">
        <f t="shared" si="3"/>
        <v>3.5689936865401428E-3</v>
      </c>
    </row>
    <row r="56" spans="1:17">
      <c r="A56" s="5" t="s">
        <v>383</v>
      </c>
      <c r="B56" s="6"/>
      <c r="C56" s="6"/>
      <c r="D56" s="6"/>
      <c r="E56" s="6"/>
      <c r="F56" s="6">
        <v>2183</v>
      </c>
      <c r="G56" s="6">
        <v>3263</v>
      </c>
      <c r="H56" s="6">
        <v>5446</v>
      </c>
      <c r="M56" s="5" t="s">
        <v>464</v>
      </c>
      <c r="N56" s="6">
        <v>600.79999999999995</v>
      </c>
      <c r="O56" s="6">
        <v>844</v>
      </c>
      <c r="P56" s="6">
        <f>SUM(N56:O56)</f>
        <v>1444.8</v>
      </c>
      <c r="Q56" s="48">
        <f t="shared" si="3"/>
        <v>3.4665425736559318E-3</v>
      </c>
    </row>
    <row r="57" spans="1:17">
      <c r="A57" s="5" t="s">
        <v>95</v>
      </c>
      <c r="B57" s="6">
        <v>419.81</v>
      </c>
      <c r="C57" s="6">
        <v>652</v>
      </c>
      <c r="D57" s="6">
        <v>127.97999999999999</v>
      </c>
      <c r="E57" s="6">
        <v>145</v>
      </c>
      <c r="F57" s="6">
        <v>1975</v>
      </c>
      <c r="G57" s="6">
        <v>2117.86</v>
      </c>
      <c r="H57" s="6">
        <v>5437.65</v>
      </c>
      <c r="M57" s="5" t="s">
        <v>24</v>
      </c>
      <c r="N57" s="6">
        <v>428</v>
      </c>
      <c r="O57" s="6">
        <v>971</v>
      </c>
      <c r="P57" s="6">
        <f>SUM(N57:O57)</f>
        <v>1399</v>
      </c>
      <c r="Q57" s="48">
        <f t="shared" si="3"/>
        <v>3.3566535579627964E-3</v>
      </c>
    </row>
    <row r="58" spans="1:17">
      <c r="A58" s="5" t="s">
        <v>62</v>
      </c>
      <c r="B58" s="6">
        <v>1477</v>
      </c>
      <c r="C58" s="6">
        <v>1160</v>
      </c>
      <c r="D58" s="6">
        <v>696</v>
      </c>
      <c r="E58" s="6">
        <v>253</v>
      </c>
      <c r="F58" s="6">
        <v>351</v>
      </c>
      <c r="G58" s="6">
        <v>1142</v>
      </c>
      <c r="H58" s="6">
        <v>5079</v>
      </c>
      <c r="M58" s="5" t="s">
        <v>459</v>
      </c>
      <c r="N58" s="6">
        <v>1080</v>
      </c>
      <c r="O58" s="6">
        <v>0</v>
      </c>
      <c r="P58" s="6">
        <f>SUM(N58:O58)</f>
        <v>1080</v>
      </c>
      <c r="Q58" s="48">
        <f t="shared" si="3"/>
        <v>2.5912693656896502E-3</v>
      </c>
    </row>
    <row r="59" spans="1:17">
      <c r="A59" s="5" t="s">
        <v>24</v>
      </c>
      <c r="B59" s="6">
        <v>428</v>
      </c>
      <c r="C59" s="6">
        <v>971</v>
      </c>
      <c r="D59" s="6">
        <v>942</v>
      </c>
      <c r="E59" s="6">
        <v>823</v>
      </c>
      <c r="F59" s="6">
        <v>834</v>
      </c>
      <c r="G59" s="6">
        <v>600</v>
      </c>
      <c r="H59" s="6">
        <v>4598</v>
      </c>
      <c r="M59" s="5" t="s">
        <v>95</v>
      </c>
      <c r="N59" s="6">
        <v>419.81</v>
      </c>
      <c r="O59" s="6">
        <v>652</v>
      </c>
      <c r="P59" s="6">
        <f>SUM(N59:O59)</f>
        <v>1071.81</v>
      </c>
      <c r="Q59" s="48">
        <f t="shared" si="3"/>
        <v>2.5716189063331699E-3</v>
      </c>
    </row>
    <row r="60" spans="1:17">
      <c r="A60" s="5" t="s">
        <v>240</v>
      </c>
      <c r="B60" s="6">
        <v>1018.3</v>
      </c>
      <c r="C60" s="6">
        <v>756</v>
      </c>
      <c r="D60" s="6">
        <v>727.7</v>
      </c>
      <c r="E60" s="6">
        <v>829.5</v>
      </c>
      <c r="F60" s="6">
        <v>470</v>
      </c>
      <c r="G60" s="6">
        <v>701.2</v>
      </c>
      <c r="H60" s="6">
        <v>4502.7</v>
      </c>
      <c r="M60" s="5" t="s">
        <v>455</v>
      </c>
      <c r="N60" s="6">
        <v>537.5</v>
      </c>
      <c r="O60" s="6">
        <v>525</v>
      </c>
      <c r="P60" s="6">
        <f>SUM(N60:O60)</f>
        <v>1062.5</v>
      </c>
      <c r="Q60" s="48">
        <f t="shared" si="3"/>
        <v>2.5492812046715306E-3</v>
      </c>
    </row>
    <row r="61" spans="1:17">
      <c r="A61" s="5" t="s">
        <v>455</v>
      </c>
      <c r="B61" s="6">
        <v>537.5</v>
      </c>
      <c r="C61" s="6">
        <v>525</v>
      </c>
      <c r="D61" s="6">
        <v>462.5</v>
      </c>
      <c r="E61" s="6">
        <v>375</v>
      </c>
      <c r="F61" s="6">
        <v>1425</v>
      </c>
      <c r="G61" s="6">
        <v>1002</v>
      </c>
      <c r="H61" s="6">
        <v>4327</v>
      </c>
      <c r="M61" s="5" t="s">
        <v>12</v>
      </c>
      <c r="N61" s="6">
        <v>240</v>
      </c>
      <c r="O61" s="6">
        <v>510</v>
      </c>
      <c r="P61" s="6">
        <f>SUM(N61:O61)</f>
        <v>750</v>
      </c>
      <c r="Q61" s="48">
        <f t="shared" si="3"/>
        <v>1.799492615062257E-3</v>
      </c>
    </row>
    <row r="62" spans="1:17">
      <c r="A62" s="5" t="s">
        <v>128</v>
      </c>
      <c r="B62" s="6">
        <v>312.5</v>
      </c>
      <c r="C62" s="6">
        <v>237.5</v>
      </c>
      <c r="D62" s="6">
        <v>200</v>
      </c>
      <c r="E62" s="6">
        <v>375</v>
      </c>
      <c r="F62" s="6">
        <v>1637.5</v>
      </c>
      <c r="G62" s="6">
        <v>1488</v>
      </c>
      <c r="H62" s="6">
        <v>4250.5</v>
      </c>
      <c r="M62" s="5" t="s">
        <v>468</v>
      </c>
      <c r="N62" s="6">
        <v>355</v>
      </c>
      <c r="O62" s="6">
        <v>380</v>
      </c>
      <c r="P62" s="6">
        <f>SUM(N62:O62)</f>
        <v>735</v>
      </c>
      <c r="Q62" s="48">
        <f t="shared" si="3"/>
        <v>1.7635027627610118E-3</v>
      </c>
    </row>
    <row r="63" spans="1:17">
      <c r="A63" s="5" t="s">
        <v>464</v>
      </c>
      <c r="B63" s="6">
        <v>600.79999999999995</v>
      </c>
      <c r="C63" s="6">
        <v>844</v>
      </c>
      <c r="D63" s="6">
        <v>422.7</v>
      </c>
      <c r="E63" s="6">
        <v>400.7</v>
      </c>
      <c r="F63" s="6">
        <v>574</v>
      </c>
      <c r="G63" s="6">
        <v>835.42</v>
      </c>
      <c r="H63" s="6">
        <v>3677.62</v>
      </c>
      <c r="M63" s="5" t="s">
        <v>17</v>
      </c>
      <c r="N63" s="6">
        <v>300</v>
      </c>
      <c r="O63" s="6">
        <v>420</v>
      </c>
      <c r="P63" s="6">
        <f>SUM(N63:O63)</f>
        <v>720</v>
      </c>
      <c r="Q63" s="48">
        <f t="shared" si="3"/>
        <v>1.7275129104597667E-3</v>
      </c>
    </row>
    <row r="64" spans="1:17">
      <c r="A64" s="5" t="s">
        <v>462</v>
      </c>
      <c r="B64" s="6">
        <v>1059</v>
      </c>
      <c r="C64" s="6">
        <v>988</v>
      </c>
      <c r="D64" s="6">
        <v>483</v>
      </c>
      <c r="E64" s="6">
        <v>457</v>
      </c>
      <c r="F64" s="6">
        <v>312</v>
      </c>
      <c r="G64" s="6"/>
      <c r="H64" s="6">
        <v>3299</v>
      </c>
      <c r="M64" s="5" t="s">
        <v>128</v>
      </c>
      <c r="N64" s="6">
        <v>312.5</v>
      </c>
      <c r="O64" s="6">
        <v>237.5</v>
      </c>
      <c r="P64" s="6">
        <f>SUM(N64:O64)</f>
        <v>550</v>
      </c>
      <c r="Q64" s="48">
        <f t="shared" si="3"/>
        <v>1.3196279177123218E-3</v>
      </c>
    </row>
    <row r="65" spans="1:17">
      <c r="A65" s="5" t="s">
        <v>358</v>
      </c>
      <c r="B65" s="6"/>
      <c r="C65" s="6"/>
      <c r="D65" s="6"/>
      <c r="E65" s="6">
        <v>464</v>
      </c>
      <c r="F65" s="6"/>
      <c r="G65" s="6">
        <v>2088</v>
      </c>
      <c r="H65" s="6">
        <v>2552</v>
      </c>
      <c r="M65" s="5" t="s">
        <v>115</v>
      </c>
      <c r="N65" s="6">
        <v>300</v>
      </c>
      <c r="O65" s="6">
        <v>225</v>
      </c>
      <c r="P65" s="6">
        <f>SUM(N65:O65)</f>
        <v>525</v>
      </c>
      <c r="Q65" s="48">
        <f t="shared" si="3"/>
        <v>1.25964483054358E-3</v>
      </c>
    </row>
    <row r="66" spans="1:17">
      <c r="A66" s="5" t="s">
        <v>470</v>
      </c>
      <c r="B66" s="6"/>
      <c r="C66" s="6">
        <v>284</v>
      </c>
      <c r="D66" s="6">
        <v>440.76</v>
      </c>
      <c r="E66" s="6"/>
      <c r="F66" s="6">
        <v>794</v>
      </c>
      <c r="G66" s="6">
        <v>872</v>
      </c>
      <c r="H66" s="6">
        <v>2390.7600000000002</v>
      </c>
      <c r="M66" s="5" t="s">
        <v>138</v>
      </c>
      <c r="N66" s="6">
        <v>212.5</v>
      </c>
      <c r="O66" s="6">
        <v>225</v>
      </c>
      <c r="P66" s="6">
        <f>SUM(N66:O66)</f>
        <v>437.5</v>
      </c>
      <c r="Q66" s="48">
        <f t="shared" si="3"/>
        <v>1.0497040254529833E-3</v>
      </c>
    </row>
    <row r="67" spans="1:17">
      <c r="A67" s="5" t="s">
        <v>461</v>
      </c>
      <c r="B67" s="6"/>
      <c r="C67" s="6"/>
      <c r="D67" s="6"/>
      <c r="E67" s="6"/>
      <c r="F67" s="6">
        <v>580</v>
      </c>
      <c r="G67" s="6">
        <v>1585</v>
      </c>
      <c r="H67" s="6">
        <v>2165</v>
      </c>
      <c r="M67" s="5" t="s">
        <v>466</v>
      </c>
      <c r="N67" s="6">
        <v>353.02</v>
      </c>
      <c r="O67" s="6"/>
      <c r="P67" s="6">
        <f>SUM(N67:O67)</f>
        <v>353.02</v>
      </c>
      <c r="Q67" s="48">
        <f t="shared" si="3"/>
        <v>8.4700917729237058E-4</v>
      </c>
    </row>
    <row r="68" spans="1:17">
      <c r="A68" s="5" t="s">
        <v>468</v>
      </c>
      <c r="B68" s="6">
        <v>355</v>
      </c>
      <c r="C68" s="6">
        <v>380</v>
      </c>
      <c r="D68" s="6">
        <v>27.5</v>
      </c>
      <c r="E68" s="6">
        <v>21.04</v>
      </c>
      <c r="F68" s="6">
        <v>552</v>
      </c>
      <c r="G68" s="6">
        <v>750</v>
      </c>
      <c r="H68" s="6">
        <v>2085.54</v>
      </c>
      <c r="M68" s="5" t="s">
        <v>149</v>
      </c>
      <c r="N68" s="6">
        <v>37.5</v>
      </c>
      <c r="O68" s="6">
        <v>250</v>
      </c>
      <c r="P68" s="6">
        <f>SUM(N68:O68)</f>
        <v>287.5</v>
      </c>
      <c r="Q68" s="48">
        <f t="shared" si="3"/>
        <v>6.8980550244053182E-4</v>
      </c>
    </row>
    <row r="69" spans="1:17">
      <c r="A69" s="5" t="s">
        <v>115</v>
      </c>
      <c r="B69" s="6">
        <v>300</v>
      </c>
      <c r="C69" s="6">
        <v>225</v>
      </c>
      <c r="D69" s="6">
        <v>325</v>
      </c>
      <c r="E69" s="6">
        <v>287.5</v>
      </c>
      <c r="F69" s="6">
        <v>250</v>
      </c>
      <c r="G69" s="6">
        <v>238</v>
      </c>
      <c r="H69" s="6">
        <v>1625.5</v>
      </c>
      <c r="M69" s="5" t="s">
        <v>470</v>
      </c>
      <c r="N69" s="6"/>
      <c r="O69" s="6">
        <v>284</v>
      </c>
      <c r="P69" s="6">
        <f>SUM(N69:O69)</f>
        <v>284</v>
      </c>
      <c r="Q69" s="48">
        <f t="shared" si="3"/>
        <v>6.8140787023690801E-4</v>
      </c>
    </row>
    <row r="70" spans="1:17">
      <c r="A70" s="5" t="s">
        <v>141</v>
      </c>
      <c r="B70" s="6">
        <v>62.5</v>
      </c>
      <c r="C70" s="6">
        <v>75</v>
      </c>
      <c r="D70" s="6">
        <v>75</v>
      </c>
      <c r="E70" s="6">
        <v>475</v>
      </c>
      <c r="F70" s="6">
        <v>537.5</v>
      </c>
      <c r="G70" s="6">
        <v>201</v>
      </c>
      <c r="H70" s="6">
        <v>1426</v>
      </c>
      <c r="M70" s="5" t="s">
        <v>307</v>
      </c>
      <c r="N70" s="6"/>
      <c r="O70" s="6">
        <v>249</v>
      </c>
      <c r="P70" s="6">
        <f>SUM(N70:O70)</f>
        <v>249</v>
      </c>
      <c r="Q70" s="48">
        <f t="shared" si="3"/>
        <v>5.9743154820066926E-4</v>
      </c>
    </row>
    <row r="71" spans="1:17">
      <c r="A71" s="5" t="s">
        <v>395</v>
      </c>
      <c r="B71" s="6"/>
      <c r="C71" s="6"/>
      <c r="D71" s="6"/>
      <c r="E71" s="6"/>
      <c r="F71" s="6"/>
      <c r="G71" s="6">
        <v>1321.64</v>
      </c>
      <c r="H71" s="6">
        <v>1321.64</v>
      </c>
      <c r="M71" s="5" t="s">
        <v>298</v>
      </c>
      <c r="N71" s="6"/>
      <c r="O71" s="6">
        <v>212</v>
      </c>
      <c r="P71" s="6">
        <f>SUM(N71:O71)</f>
        <v>212</v>
      </c>
      <c r="Q71" s="48">
        <f t="shared" si="3"/>
        <v>5.0865657919093134E-4</v>
      </c>
    </row>
    <row r="72" spans="1:17">
      <c r="A72" s="5" t="s">
        <v>459</v>
      </c>
      <c r="B72" s="6">
        <v>1080</v>
      </c>
      <c r="C72" s="6">
        <v>0</v>
      </c>
      <c r="D72" s="6"/>
      <c r="E72" s="6"/>
      <c r="F72" s="6"/>
      <c r="G72" s="6">
        <v>105</v>
      </c>
      <c r="H72" s="6">
        <v>1185</v>
      </c>
      <c r="M72" s="5" t="s">
        <v>145</v>
      </c>
      <c r="N72" s="6">
        <v>87.5</v>
      </c>
      <c r="O72" s="6">
        <v>100</v>
      </c>
      <c r="P72" s="6">
        <f>SUM(N72:O72)</f>
        <v>187.5</v>
      </c>
      <c r="Q72" s="48">
        <f t="shared" si="3"/>
        <v>4.4987315376556424E-4</v>
      </c>
    </row>
    <row r="73" spans="1:17">
      <c r="A73" s="5" t="s">
        <v>107</v>
      </c>
      <c r="B73" s="6">
        <v>87.5</v>
      </c>
      <c r="C73" s="6">
        <v>50</v>
      </c>
      <c r="D73" s="6">
        <v>50</v>
      </c>
      <c r="E73" s="6"/>
      <c r="F73" s="6">
        <v>637.5</v>
      </c>
      <c r="G73" s="6">
        <v>351</v>
      </c>
      <c r="H73" s="6">
        <v>1176</v>
      </c>
      <c r="M73" s="5" t="s">
        <v>141</v>
      </c>
      <c r="N73" s="6">
        <v>62.5</v>
      </c>
      <c r="O73" s="6">
        <v>75</v>
      </c>
      <c r="P73" s="6">
        <f>SUM(N73:O73)</f>
        <v>137.5</v>
      </c>
      <c r="Q73" s="48">
        <f t="shared" si="3"/>
        <v>3.2990697942808045E-4</v>
      </c>
    </row>
    <row r="74" spans="1:17">
      <c r="A74" s="5" t="s">
        <v>149</v>
      </c>
      <c r="B74" s="6">
        <v>37.5</v>
      </c>
      <c r="C74" s="6">
        <v>250</v>
      </c>
      <c r="D74" s="6">
        <v>312.5</v>
      </c>
      <c r="E74" s="6">
        <v>50</v>
      </c>
      <c r="F74" s="6">
        <v>400</v>
      </c>
      <c r="G74" s="6">
        <v>100</v>
      </c>
      <c r="H74" s="6">
        <v>1150</v>
      </c>
      <c r="M74" s="5" t="s">
        <v>107</v>
      </c>
      <c r="N74" s="6">
        <v>87.5</v>
      </c>
      <c r="O74" s="6">
        <v>50</v>
      </c>
      <c r="P74" s="6">
        <f>SUM(N74:O74)</f>
        <v>137.5</v>
      </c>
      <c r="Q74" s="48">
        <f t="shared" si="3"/>
        <v>3.2990697942808045E-4</v>
      </c>
    </row>
    <row r="75" spans="1:17">
      <c r="A75" s="5" t="s">
        <v>138</v>
      </c>
      <c r="B75" s="6">
        <v>212.5</v>
      </c>
      <c r="C75" s="6">
        <v>225</v>
      </c>
      <c r="D75" s="6">
        <v>162.5</v>
      </c>
      <c r="E75" s="6">
        <v>25</v>
      </c>
      <c r="F75" s="6">
        <v>400</v>
      </c>
      <c r="G75" s="6">
        <v>88</v>
      </c>
      <c r="H75" s="6">
        <v>1113</v>
      </c>
      <c r="M75" s="5" t="s">
        <v>196</v>
      </c>
      <c r="N75" s="6">
        <v>90</v>
      </c>
      <c r="O75" s="6">
        <v>40</v>
      </c>
      <c r="P75" s="6">
        <f>SUM(N75:O75)</f>
        <v>130</v>
      </c>
      <c r="Q75" s="48">
        <f t="shared" si="3"/>
        <v>3.1191205327745788E-4</v>
      </c>
    </row>
    <row r="76" spans="1:17">
      <c r="A76" s="5" t="s">
        <v>307</v>
      </c>
      <c r="B76" s="6"/>
      <c r="C76" s="6">
        <v>249</v>
      </c>
      <c r="D76" s="6">
        <v>118.47</v>
      </c>
      <c r="E76" s="6"/>
      <c r="F76" s="6">
        <v>114</v>
      </c>
      <c r="G76" s="6">
        <v>184</v>
      </c>
      <c r="H76" s="6">
        <v>665.47</v>
      </c>
      <c r="M76" s="5" t="s">
        <v>292</v>
      </c>
      <c r="N76" s="6"/>
      <c r="O76" s="6">
        <v>124</v>
      </c>
      <c r="P76" s="6">
        <f>SUM(N76:O76)</f>
        <v>124</v>
      </c>
      <c r="Q76" s="48">
        <f t="shared" si="3"/>
        <v>2.9751611235695984E-4</v>
      </c>
    </row>
    <row r="77" spans="1:17">
      <c r="A77" s="5" t="s">
        <v>196</v>
      </c>
      <c r="B77" s="6">
        <v>90</v>
      </c>
      <c r="C77" s="6">
        <v>40</v>
      </c>
      <c r="D77" s="6">
        <v>0</v>
      </c>
      <c r="E77" s="6">
        <v>521</v>
      </c>
      <c r="F77" s="6"/>
      <c r="G77" s="6"/>
      <c r="H77" s="6">
        <v>651</v>
      </c>
      <c r="M77" s="5" t="s">
        <v>305</v>
      </c>
      <c r="N77" s="6"/>
      <c r="O77" s="6">
        <v>95</v>
      </c>
      <c r="P77" s="6">
        <f>SUM(N77:O77)</f>
        <v>95</v>
      </c>
      <c r="Q77" s="48">
        <f t="shared" si="3"/>
        <v>2.2793573124121921E-4</v>
      </c>
    </row>
    <row r="78" spans="1:17">
      <c r="A78" s="5" t="s">
        <v>466</v>
      </c>
      <c r="B78" s="6">
        <v>353.02</v>
      </c>
      <c r="C78" s="6"/>
      <c r="D78" s="6"/>
      <c r="E78" s="6">
        <v>125.45</v>
      </c>
      <c r="F78" s="6">
        <v>171</v>
      </c>
      <c r="G78" s="6"/>
      <c r="H78" s="6">
        <v>649.47</v>
      </c>
      <c r="M78" s="5" t="s">
        <v>300</v>
      </c>
      <c r="N78" s="6"/>
      <c r="O78" s="6">
        <v>72</v>
      </c>
      <c r="P78" s="6">
        <f>SUM(N78:O78)</f>
        <v>72</v>
      </c>
      <c r="Q78" s="48">
        <f t="shared" si="3"/>
        <v>1.7275129104597667E-4</v>
      </c>
    </row>
    <row r="79" spans="1:17">
      <c r="A79" s="5" t="s">
        <v>306</v>
      </c>
      <c r="B79" s="6"/>
      <c r="C79" s="6">
        <v>34</v>
      </c>
      <c r="D79" s="6">
        <v>90.5</v>
      </c>
      <c r="E79" s="6"/>
      <c r="F79" s="6">
        <v>273</v>
      </c>
      <c r="G79" s="6">
        <v>237</v>
      </c>
      <c r="H79" s="6">
        <v>634.5</v>
      </c>
      <c r="M79" s="5" t="s">
        <v>304</v>
      </c>
      <c r="N79" s="6"/>
      <c r="O79" s="6">
        <v>47</v>
      </c>
      <c r="P79" s="6">
        <f>SUM(N79:O79)</f>
        <v>47</v>
      </c>
      <c r="Q79" s="48">
        <f t="shared" si="3"/>
        <v>1.1276820387723477E-4</v>
      </c>
    </row>
    <row r="80" spans="1:17">
      <c r="A80" s="5" t="s">
        <v>390</v>
      </c>
      <c r="B80" s="6"/>
      <c r="C80" s="6"/>
      <c r="D80" s="6"/>
      <c r="E80" s="6"/>
      <c r="F80" s="6">
        <v>235</v>
      </c>
      <c r="G80" s="6">
        <v>264</v>
      </c>
      <c r="H80" s="6">
        <v>499</v>
      </c>
      <c r="M80" s="5" t="s">
        <v>303</v>
      </c>
      <c r="N80" s="6"/>
      <c r="O80" s="6">
        <v>37</v>
      </c>
      <c r="P80" s="6">
        <f>SUM(N80:O80)</f>
        <v>37</v>
      </c>
      <c r="Q80" s="48">
        <f t="shared" si="3"/>
        <v>8.8774969009738011E-5</v>
      </c>
    </row>
    <row r="81" spans="1:17">
      <c r="A81" s="5" t="s">
        <v>145</v>
      </c>
      <c r="B81" s="6">
        <v>87.5</v>
      </c>
      <c r="C81" s="6">
        <v>100</v>
      </c>
      <c r="D81" s="6">
        <v>125</v>
      </c>
      <c r="E81" s="6">
        <v>87.5</v>
      </c>
      <c r="F81" s="6">
        <v>25</v>
      </c>
      <c r="G81" s="6">
        <v>38</v>
      </c>
      <c r="H81" s="6">
        <v>463</v>
      </c>
      <c r="M81" s="5" t="s">
        <v>301</v>
      </c>
      <c r="N81" s="6"/>
      <c r="O81" s="6">
        <v>36</v>
      </c>
      <c r="P81" s="6">
        <f>SUM(N81:O81)</f>
        <v>36</v>
      </c>
      <c r="Q81" s="48">
        <f t="shared" si="3"/>
        <v>8.6375645522988333E-5</v>
      </c>
    </row>
    <row r="82" spans="1:17">
      <c r="A82" s="5" t="s">
        <v>334</v>
      </c>
      <c r="B82" s="6"/>
      <c r="C82" s="6"/>
      <c r="D82" s="6"/>
      <c r="E82" s="6">
        <v>451</v>
      </c>
      <c r="F82" s="6"/>
      <c r="G82" s="6"/>
      <c r="H82" s="6">
        <v>451</v>
      </c>
      <c r="M82" s="5" t="s">
        <v>306</v>
      </c>
      <c r="N82" s="6"/>
      <c r="O82" s="6">
        <v>34</v>
      </c>
      <c r="P82" s="6">
        <f>SUM(N82:O82)</f>
        <v>34</v>
      </c>
      <c r="Q82" s="48">
        <f t="shared" si="3"/>
        <v>8.1576998549488978E-5</v>
      </c>
    </row>
    <row r="83" spans="1:17">
      <c r="A83" s="5" t="s">
        <v>298</v>
      </c>
      <c r="B83" s="6"/>
      <c r="C83" s="6">
        <v>212</v>
      </c>
      <c r="D83" s="6">
        <v>30</v>
      </c>
      <c r="E83" s="6"/>
      <c r="F83" s="6">
        <v>71</v>
      </c>
      <c r="G83" s="6">
        <v>129</v>
      </c>
      <c r="H83" s="6">
        <v>442</v>
      </c>
      <c r="M83" s="5" t="s">
        <v>147</v>
      </c>
      <c r="N83" s="6">
        <v>12.5</v>
      </c>
      <c r="O83" s="6">
        <v>12.5</v>
      </c>
      <c r="P83" s="6">
        <f>SUM(N83:O83)</f>
        <v>25</v>
      </c>
      <c r="Q83" s="48">
        <f t="shared" si="3"/>
        <v>5.9983087168741895E-5</v>
      </c>
    </row>
    <row r="84" spans="1:17">
      <c r="A84" s="5" t="s">
        <v>292</v>
      </c>
      <c r="B84" s="6"/>
      <c r="C84" s="6">
        <v>124</v>
      </c>
      <c r="D84" s="6">
        <v>154.07</v>
      </c>
      <c r="E84" s="6"/>
      <c r="F84" s="6">
        <v>14</v>
      </c>
      <c r="G84" s="6">
        <v>54</v>
      </c>
      <c r="H84" s="6">
        <v>346.07</v>
      </c>
      <c r="M84" s="5" t="s">
        <v>113</v>
      </c>
      <c r="N84" s="6">
        <v>12.5</v>
      </c>
      <c r="O84" s="6"/>
      <c r="P84" s="6">
        <f>SUM(N84:O84)</f>
        <v>12.5</v>
      </c>
      <c r="Q84" s="48">
        <f t="shared" si="3"/>
        <v>2.9991543584370948E-5</v>
      </c>
    </row>
    <row r="85" spans="1:17">
      <c r="A85" s="5" t="s">
        <v>393</v>
      </c>
      <c r="B85" s="6"/>
      <c r="C85" s="6"/>
      <c r="D85" s="6"/>
      <c r="E85" s="6"/>
      <c r="F85" s="6">
        <v>117</v>
      </c>
      <c r="G85" s="6">
        <v>120</v>
      </c>
      <c r="H85" s="6">
        <v>237</v>
      </c>
      <c r="M85" s="5" t="s">
        <v>321</v>
      </c>
      <c r="N85" s="6"/>
      <c r="O85" s="6"/>
      <c r="P85" s="6">
        <f>SUM(N85:O85)</f>
        <v>0</v>
      </c>
      <c r="Q85" s="48">
        <f t="shared" si="3"/>
        <v>0</v>
      </c>
    </row>
    <row r="86" spans="1:17" hidden="1">
      <c r="A86" s="5" t="s">
        <v>301</v>
      </c>
      <c r="B86" s="6"/>
      <c r="C86" s="6">
        <v>36</v>
      </c>
      <c r="D86" s="6"/>
      <c r="E86" s="6"/>
      <c r="F86" s="6">
        <v>111</v>
      </c>
      <c r="G86" s="6">
        <v>40</v>
      </c>
      <c r="H86" s="6">
        <v>187</v>
      </c>
      <c r="M86" s="5" t="s">
        <v>327</v>
      </c>
      <c r="N86" s="6"/>
      <c r="O86" s="6"/>
      <c r="P86" s="6">
        <f t="shared" ref="P66:P97" si="4">SUM(N86:O86)</f>
        <v>0</v>
      </c>
      <c r="Q86" s="48">
        <f t="shared" si="3"/>
        <v>0</v>
      </c>
    </row>
    <row r="87" spans="1:17" hidden="1">
      <c r="A87" s="5" t="s">
        <v>304</v>
      </c>
      <c r="B87" s="6"/>
      <c r="C87" s="6">
        <v>47</v>
      </c>
      <c r="D87" s="6">
        <v>55.6</v>
      </c>
      <c r="E87" s="6"/>
      <c r="F87" s="6">
        <v>63</v>
      </c>
      <c r="G87" s="6">
        <v>21</v>
      </c>
      <c r="H87" s="6">
        <v>186.6</v>
      </c>
      <c r="M87" s="5" t="s">
        <v>338</v>
      </c>
      <c r="N87" s="6"/>
      <c r="O87" s="6"/>
      <c r="P87" s="6">
        <f t="shared" si="4"/>
        <v>0</v>
      </c>
      <c r="Q87" s="48">
        <f t="shared" si="3"/>
        <v>0</v>
      </c>
    </row>
    <row r="88" spans="1:17" hidden="1">
      <c r="A88" s="5" t="s">
        <v>303</v>
      </c>
      <c r="B88" s="6"/>
      <c r="C88" s="6">
        <v>37</v>
      </c>
      <c r="D88" s="6"/>
      <c r="E88" s="6"/>
      <c r="F88" s="6">
        <v>79</v>
      </c>
      <c r="G88" s="6">
        <v>44</v>
      </c>
      <c r="H88" s="6">
        <v>160</v>
      </c>
      <c r="M88" s="5" t="s">
        <v>358</v>
      </c>
      <c r="N88" s="6"/>
      <c r="O88" s="6"/>
      <c r="P88" s="6">
        <f t="shared" si="4"/>
        <v>0</v>
      </c>
      <c r="Q88" s="48">
        <f t="shared" si="3"/>
        <v>0</v>
      </c>
    </row>
    <row r="89" spans="1:17" hidden="1">
      <c r="A89" s="5" t="s">
        <v>327</v>
      </c>
      <c r="B89" s="6"/>
      <c r="C89" s="6"/>
      <c r="D89" s="6">
        <v>17.899999999999999</v>
      </c>
      <c r="E89" s="6"/>
      <c r="F89" s="6">
        <v>90</v>
      </c>
      <c r="G89" s="6">
        <v>39</v>
      </c>
      <c r="H89" s="6">
        <v>146.9</v>
      </c>
      <c r="M89" s="5" t="s">
        <v>334</v>
      </c>
      <c r="N89" s="6"/>
      <c r="O89" s="6"/>
      <c r="P89" s="6">
        <f t="shared" si="4"/>
        <v>0</v>
      </c>
      <c r="Q89" s="48">
        <f t="shared" si="3"/>
        <v>0</v>
      </c>
    </row>
    <row r="90" spans="1:17" hidden="1">
      <c r="A90" s="5" t="s">
        <v>463</v>
      </c>
      <c r="B90" s="6"/>
      <c r="C90" s="6"/>
      <c r="D90" s="6"/>
      <c r="E90" s="6"/>
      <c r="F90" s="6">
        <v>140</v>
      </c>
      <c r="G90" s="6"/>
      <c r="H90" s="6">
        <v>140</v>
      </c>
      <c r="M90" s="5" t="s">
        <v>383</v>
      </c>
      <c r="N90" s="6"/>
      <c r="O90" s="6"/>
      <c r="P90" s="6">
        <f t="shared" si="4"/>
        <v>0</v>
      </c>
      <c r="Q90" s="48">
        <f t="shared" si="3"/>
        <v>0</v>
      </c>
    </row>
    <row r="91" spans="1:17" hidden="1">
      <c r="A91" s="5" t="s">
        <v>300</v>
      </c>
      <c r="B91" s="6"/>
      <c r="C91" s="6">
        <v>72</v>
      </c>
      <c r="D91" s="6">
        <v>61.5</v>
      </c>
      <c r="E91" s="6"/>
      <c r="F91" s="6"/>
      <c r="G91" s="6"/>
      <c r="H91" s="6">
        <v>133.5</v>
      </c>
      <c r="M91" s="5" t="s">
        <v>461</v>
      </c>
      <c r="N91" s="6"/>
      <c r="O91" s="6"/>
      <c r="P91" s="6">
        <f t="shared" si="4"/>
        <v>0</v>
      </c>
      <c r="Q91" s="48">
        <f t="shared" si="3"/>
        <v>0</v>
      </c>
    </row>
    <row r="92" spans="1:17" hidden="1">
      <c r="A92" s="5" t="s">
        <v>113</v>
      </c>
      <c r="B92" s="6">
        <v>12.5</v>
      </c>
      <c r="C92" s="6"/>
      <c r="D92" s="6">
        <v>12.5</v>
      </c>
      <c r="E92" s="6">
        <v>25</v>
      </c>
      <c r="F92" s="6">
        <v>25</v>
      </c>
      <c r="G92" s="6">
        <v>25</v>
      </c>
      <c r="H92" s="6">
        <v>100</v>
      </c>
      <c r="M92" s="5" t="s">
        <v>395</v>
      </c>
      <c r="N92" s="6"/>
      <c r="O92" s="6"/>
      <c r="P92" s="6">
        <f t="shared" si="4"/>
        <v>0</v>
      </c>
      <c r="Q92" s="48">
        <f t="shared" si="3"/>
        <v>0</v>
      </c>
    </row>
    <row r="93" spans="1:17" hidden="1">
      <c r="A93" s="5" t="s">
        <v>305</v>
      </c>
      <c r="B93" s="6"/>
      <c r="C93" s="6">
        <v>95</v>
      </c>
      <c r="D93" s="6"/>
      <c r="E93" s="6"/>
      <c r="F93" s="6"/>
      <c r="G93" s="6"/>
      <c r="H93" s="6">
        <v>95</v>
      </c>
      <c r="M93" s="5" t="s">
        <v>390</v>
      </c>
      <c r="N93" s="6"/>
      <c r="O93" s="6"/>
      <c r="P93" s="6">
        <f t="shared" si="4"/>
        <v>0</v>
      </c>
      <c r="Q93" s="48">
        <f t="shared" si="3"/>
        <v>0</v>
      </c>
    </row>
    <row r="94" spans="1:17" hidden="1">
      <c r="A94" s="5" t="s">
        <v>391</v>
      </c>
      <c r="B94" s="6"/>
      <c r="C94" s="6"/>
      <c r="D94" s="6"/>
      <c r="E94" s="6"/>
      <c r="F94" s="6">
        <v>55</v>
      </c>
      <c r="G94" s="6"/>
      <c r="H94" s="6">
        <v>55</v>
      </c>
      <c r="M94" s="5" t="s">
        <v>393</v>
      </c>
      <c r="N94" s="6"/>
      <c r="O94" s="6"/>
      <c r="P94" s="6">
        <f t="shared" si="4"/>
        <v>0</v>
      </c>
      <c r="Q94" s="48">
        <f t="shared" si="3"/>
        <v>0</v>
      </c>
    </row>
    <row r="95" spans="1:17" hidden="1">
      <c r="A95" s="5" t="s">
        <v>321</v>
      </c>
      <c r="B95" s="6"/>
      <c r="C95" s="6"/>
      <c r="D95" s="6">
        <v>41</v>
      </c>
      <c r="E95" s="6"/>
      <c r="F95" s="6"/>
      <c r="G95" s="6"/>
      <c r="H95" s="6">
        <v>41</v>
      </c>
      <c r="M95" s="5" t="s">
        <v>463</v>
      </c>
      <c r="N95" s="6"/>
      <c r="O95" s="6"/>
      <c r="P95" s="6">
        <f t="shared" si="4"/>
        <v>0</v>
      </c>
      <c r="Q95" s="48">
        <f t="shared" si="3"/>
        <v>0</v>
      </c>
    </row>
    <row r="96" spans="1:17" hidden="1">
      <c r="A96" s="5" t="s">
        <v>147</v>
      </c>
      <c r="B96" s="6">
        <v>12.5</v>
      </c>
      <c r="C96" s="6">
        <v>12.5</v>
      </c>
      <c r="D96" s="6"/>
      <c r="E96" s="6"/>
      <c r="F96" s="6"/>
      <c r="G96" s="6"/>
      <c r="H96" s="6">
        <v>25</v>
      </c>
      <c r="M96" s="5" t="s">
        <v>391</v>
      </c>
      <c r="N96" s="6"/>
      <c r="O96" s="6"/>
      <c r="P96" s="6">
        <f t="shared" si="4"/>
        <v>0</v>
      </c>
      <c r="Q96" s="48">
        <f t="shared" si="3"/>
        <v>0</v>
      </c>
    </row>
    <row r="97" spans="1:17" hidden="1">
      <c r="A97" s="5" t="s">
        <v>389</v>
      </c>
      <c r="B97" s="6"/>
      <c r="C97" s="6"/>
      <c r="D97" s="6"/>
      <c r="E97" s="6"/>
      <c r="F97" s="6">
        <v>14</v>
      </c>
      <c r="G97" s="6"/>
      <c r="H97" s="6">
        <v>14</v>
      </c>
      <c r="M97" s="5" t="s">
        <v>389</v>
      </c>
      <c r="N97" s="6"/>
      <c r="O97" s="6"/>
      <c r="P97" s="6">
        <f t="shared" si="4"/>
        <v>0</v>
      </c>
      <c r="Q97" s="48">
        <f t="shared" si="3"/>
        <v>0</v>
      </c>
    </row>
    <row r="98" spans="1:17" hidden="1">
      <c r="A98" s="5" t="s">
        <v>398</v>
      </c>
      <c r="B98" s="6"/>
      <c r="C98" s="6"/>
      <c r="D98" s="6"/>
      <c r="E98" s="6"/>
      <c r="F98" s="6"/>
      <c r="G98" s="6">
        <v>9.66</v>
      </c>
      <c r="H98" s="6">
        <v>9.66</v>
      </c>
      <c r="M98" s="5" t="s">
        <v>398</v>
      </c>
      <c r="N98" s="6"/>
      <c r="O98" s="6"/>
      <c r="P98" s="6">
        <f t="shared" ref="P98:P129" si="5">SUM(N98:O98)</f>
        <v>0</v>
      </c>
      <c r="Q98" s="48">
        <f t="shared" si="3"/>
        <v>0</v>
      </c>
    </row>
    <row r="99" spans="1:17" hidden="1">
      <c r="A99" s="5" t="s">
        <v>458</v>
      </c>
      <c r="B99" s="6"/>
      <c r="C99" s="6"/>
      <c r="D99" s="6"/>
      <c r="E99" s="6">
        <v>0</v>
      </c>
      <c r="F99" s="6"/>
      <c r="G99" s="6"/>
      <c r="H99" s="6">
        <v>0</v>
      </c>
      <c r="M99" s="5" t="s">
        <v>458</v>
      </c>
      <c r="N99" s="6"/>
      <c r="O99" s="6"/>
      <c r="P99" s="6">
        <f t="shared" si="5"/>
        <v>0</v>
      </c>
      <c r="Q99" s="48">
        <f t="shared" ref="Q99:Q100" si="6">+P99/$P$100</f>
        <v>0</v>
      </c>
    </row>
    <row r="100" spans="1:17" ht="15">
      <c r="A100" s="5" t="s">
        <v>421</v>
      </c>
      <c r="B100" s="6">
        <v>195870.15</v>
      </c>
      <c r="C100" s="6">
        <v>220914</v>
      </c>
      <c r="D100" s="6">
        <v>168966.94000000003</v>
      </c>
      <c r="E100" s="6">
        <v>237973.59000000003</v>
      </c>
      <c r="F100" s="6">
        <v>192410.5</v>
      </c>
      <c r="G100" s="6">
        <v>353618.33999999997</v>
      </c>
      <c r="H100" s="6">
        <v>1369753.52</v>
      </c>
      <c r="M100" s="43" t="s">
        <v>421</v>
      </c>
      <c r="N100" s="24">
        <f>SUM(N34:N99)</f>
        <v>195870.15</v>
      </c>
      <c r="O100" s="24">
        <f t="shared" ref="O100:P100" si="7">SUM(O34:O99)</f>
        <v>220914</v>
      </c>
      <c r="P100" s="24">
        <f t="shared" si="7"/>
        <v>416784.15</v>
      </c>
      <c r="Q100" s="50">
        <f t="shared" si="6"/>
        <v>1</v>
      </c>
    </row>
    <row r="102" spans="1:17" ht="18">
      <c r="M102" s="8" t="s">
        <v>490</v>
      </c>
    </row>
    <row r="103" spans="1:17">
      <c r="A103" s="4" t="s">
        <v>423</v>
      </c>
      <c r="B103" s="4" t="s">
        <v>432</v>
      </c>
    </row>
    <row r="104" spans="1:17" ht="45">
      <c r="A104" s="4" t="s">
        <v>414</v>
      </c>
      <c r="B104" t="s">
        <v>415</v>
      </c>
      <c r="C104" t="s">
        <v>416</v>
      </c>
      <c r="D104" t="s">
        <v>417</v>
      </c>
      <c r="E104" t="s">
        <v>418</v>
      </c>
      <c r="F104" t="s">
        <v>419</v>
      </c>
      <c r="G104" t="s">
        <v>420</v>
      </c>
      <c r="H104" t="s">
        <v>421</v>
      </c>
      <c r="M104" s="9" t="s">
        <v>453</v>
      </c>
      <c r="N104" s="9" t="s">
        <v>415</v>
      </c>
      <c r="O104" s="9" t="s">
        <v>416</v>
      </c>
      <c r="P104" s="9" t="s">
        <v>506</v>
      </c>
      <c r="Q104" s="47" t="s">
        <v>502</v>
      </c>
    </row>
    <row r="105" spans="1:17">
      <c r="A105" s="5" t="s">
        <v>471</v>
      </c>
      <c r="B105" s="6">
        <v>1934</v>
      </c>
      <c r="C105" s="6">
        <v>2194</v>
      </c>
      <c r="D105" s="6">
        <v>1534</v>
      </c>
      <c r="E105" s="6">
        <v>1922</v>
      </c>
      <c r="F105" s="6">
        <v>519</v>
      </c>
      <c r="G105" s="6">
        <v>1867</v>
      </c>
      <c r="H105" s="6">
        <v>9970</v>
      </c>
      <c r="M105" s="5" t="s">
        <v>471</v>
      </c>
      <c r="N105" s="6">
        <v>1934</v>
      </c>
      <c r="O105" s="6">
        <v>2194</v>
      </c>
      <c r="P105" s="6">
        <f>SUM(N105:O105)</f>
        <v>4128</v>
      </c>
      <c r="Q105" s="48">
        <f>+P105/$P$124</f>
        <v>0.4216547497446374</v>
      </c>
    </row>
    <row r="106" spans="1:17">
      <c r="A106" s="5" t="s">
        <v>477</v>
      </c>
      <c r="B106" s="6">
        <v>266</v>
      </c>
      <c r="C106" s="6">
        <v>215</v>
      </c>
      <c r="D106" s="6">
        <v>73</v>
      </c>
      <c r="E106" s="6">
        <v>1125</v>
      </c>
      <c r="F106" s="6">
        <v>2910</v>
      </c>
      <c r="G106" s="6">
        <v>4146</v>
      </c>
      <c r="H106" s="6">
        <v>8735</v>
      </c>
      <c r="M106" s="5" t="s">
        <v>482</v>
      </c>
      <c r="N106" s="6">
        <v>682</v>
      </c>
      <c r="O106" s="6">
        <v>900</v>
      </c>
      <c r="P106" s="6">
        <f>SUM(N106:O106)</f>
        <v>1582</v>
      </c>
      <c r="Q106" s="48">
        <f t="shared" ref="Q106:Q124" si="8">+P106/$P$124</f>
        <v>0.16159346271705821</v>
      </c>
    </row>
    <row r="107" spans="1:17">
      <c r="A107" s="5" t="s">
        <v>474</v>
      </c>
      <c r="B107" s="6">
        <v>112</v>
      </c>
      <c r="C107" s="6">
        <v>108</v>
      </c>
      <c r="D107" s="6">
        <v>31</v>
      </c>
      <c r="E107" s="6">
        <v>295</v>
      </c>
      <c r="F107" s="6">
        <v>2966</v>
      </c>
      <c r="G107" s="6">
        <v>3224</v>
      </c>
      <c r="H107" s="6">
        <v>6736</v>
      </c>
      <c r="M107" s="5" t="s">
        <v>483</v>
      </c>
      <c r="N107" s="6">
        <v>504</v>
      </c>
      <c r="O107" s="6">
        <v>514</v>
      </c>
      <c r="P107" s="6">
        <f>SUM(N107:O107)</f>
        <v>1018</v>
      </c>
      <c r="Q107" s="48">
        <f t="shared" si="8"/>
        <v>0.10398365679264555</v>
      </c>
    </row>
    <row r="108" spans="1:17">
      <c r="A108" s="5" t="s">
        <v>482</v>
      </c>
      <c r="B108" s="6">
        <v>682</v>
      </c>
      <c r="C108" s="6">
        <v>900</v>
      </c>
      <c r="D108" s="6">
        <v>890</v>
      </c>
      <c r="E108" s="6">
        <v>941</v>
      </c>
      <c r="F108" s="6">
        <v>562</v>
      </c>
      <c r="G108" s="6">
        <v>1132</v>
      </c>
      <c r="H108" s="6">
        <v>5107</v>
      </c>
      <c r="M108" s="5" t="s">
        <v>486</v>
      </c>
      <c r="N108" s="6">
        <v>455</v>
      </c>
      <c r="O108" s="6">
        <v>373</v>
      </c>
      <c r="P108" s="6">
        <f>SUM(N108:O108)</f>
        <v>828</v>
      </c>
      <c r="Q108" s="48">
        <f t="shared" si="8"/>
        <v>8.4576098059244126E-2</v>
      </c>
    </row>
    <row r="109" spans="1:17">
      <c r="A109" s="5" t="s">
        <v>483</v>
      </c>
      <c r="B109" s="6">
        <v>504</v>
      </c>
      <c r="C109" s="6">
        <v>514</v>
      </c>
      <c r="D109" s="6">
        <v>387</v>
      </c>
      <c r="E109" s="6">
        <v>560</v>
      </c>
      <c r="F109" s="6">
        <v>973</v>
      </c>
      <c r="G109" s="6">
        <v>1511</v>
      </c>
      <c r="H109" s="6">
        <v>4449</v>
      </c>
      <c r="M109" s="5" t="s">
        <v>487</v>
      </c>
      <c r="N109" s="6">
        <v>384</v>
      </c>
      <c r="O109" s="6">
        <v>369</v>
      </c>
      <c r="P109" s="6">
        <f>SUM(N109:O109)</f>
        <v>753</v>
      </c>
      <c r="Q109" s="48">
        <f t="shared" si="8"/>
        <v>7.6915219611848828E-2</v>
      </c>
    </row>
    <row r="110" spans="1:17">
      <c r="A110" s="5" t="s">
        <v>486</v>
      </c>
      <c r="B110" s="6">
        <v>455</v>
      </c>
      <c r="C110" s="6">
        <v>373</v>
      </c>
      <c r="D110" s="6">
        <v>320</v>
      </c>
      <c r="E110" s="6">
        <v>461</v>
      </c>
      <c r="F110" s="6">
        <v>1228</v>
      </c>
      <c r="G110" s="6">
        <v>935</v>
      </c>
      <c r="H110" s="6">
        <v>3772</v>
      </c>
      <c r="M110" s="5" t="s">
        <v>477</v>
      </c>
      <c r="N110" s="6">
        <v>266</v>
      </c>
      <c r="O110" s="6">
        <v>215</v>
      </c>
      <c r="P110" s="6">
        <f>SUM(N110:O110)</f>
        <v>481</v>
      </c>
      <c r="Q110" s="48">
        <f t="shared" si="8"/>
        <v>4.9131767109295198E-2</v>
      </c>
    </row>
    <row r="111" spans="1:17">
      <c r="A111" s="5" t="s">
        <v>487</v>
      </c>
      <c r="B111" s="6">
        <v>384</v>
      </c>
      <c r="C111" s="6">
        <v>369</v>
      </c>
      <c r="D111" s="6">
        <v>159</v>
      </c>
      <c r="E111" s="6">
        <v>323</v>
      </c>
      <c r="F111" s="6">
        <v>569</v>
      </c>
      <c r="G111" s="6">
        <v>417</v>
      </c>
      <c r="H111" s="6">
        <v>2221</v>
      </c>
      <c r="M111" s="5" t="s">
        <v>474</v>
      </c>
      <c r="N111" s="6">
        <v>112</v>
      </c>
      <c r="O111" s="6">
        <v>108</v>
      </c>
      <c r="P111" s="6">
        <f>SUM(N111:O111)</f>
        <v>220</v>
      </c>
      <c r="Q111" s="48">
        <f t="shared" si="8"/>
        <v>2.247191011235955E-2</v>
      </c>
    </row>
    <row r="112" spans="1:17">
      <c r="A112" s="5" t="s">
        <v>481</v>
      </c>
      <c r="B112" s="6">
        <v>73</v>
      </c>
      <c r="C112" s="6">
        <v>70</v>
      </c>
      <c r="D112" s="6">
        <v>101</v>
      </c>
      <c r="E112" s="6">
        <v>80</v>
      </c>
      <c r="F112" s="6">
        <v>122</v>
      </c>
      <c r="G112" s="6">
        <v>91</v>
      </c>
      <c r="H112" s="6">
        <v>537</v>
      </c>
      <c r="M112" s="5" t="s">
        <v>473</v>
      </c>
      <c r="N112" s="6">
        <v>111</v>
      </c>
      <c r="O112" s="6">
        <v>103</v>
      </c>
      <c r="P112" s="6">
        <f>SUM(N112:O112)</f>
        <v>214</v>
      </c>
      <c r="Q112" s="48">
        <f t="shared" si="8"/>
        <v>2.1859039836567926E-2</v>
      </c>
    </row>
    <row r="113" spans="1:17">
      <c r="A113" s="5" t="s">
        <v>480</v>
      </c>
      <c r="B113" s="6">
        <v>98</v>
      </c>
      <c r="C113" s="6">
        <v>90</v>
      </c>
      <c r="D113" s="6">
        <v>98</v>
      </c>
      <c r="E113" s="6">
        <v>64</v>
      </c>
      <c r="F113" s="6">
        <v>108</v>
      </c>
      <c r="G113" s="6">
        <v>58</v>
      </c>
      <c r="H113" s="6">
        <v>516</v>
      </c>
      <c r="M113" s="5" t="s">
        <v>479</v>
      </c>
      <c r="N113" s="6">
        <v>99</v>
      </c>
      <c r="O113" s="6">
        <v>100</v>
      </c>
      <c r="P113" s="6">
        <f>SUM(N113:O113)</f>
        <v>199</v>
      </c>
      <c r="Q113" s="48">
        <f t="shared" si="8"/>
        <v>2.0326864147088865E-2</v>
      </c>
    </row>
    <row r="114" spans="1:17">
      <c r="A114" s="5" t="s">
        <v>479</v>
      </c>
      <c r="B114" s="6">
        <v>99</v>
      </c>
      <c r="C114" s="6">
        <v>100</v>
      </c>
      <c r="D114" s="6">
        <v>69</v>
      </c>
      <c r="E114" s="6">
        <v>74</v>
      </c>
      <c r="F114" s="6">
        <v>47</v>
      </c>
      <c r="G114" s="6">
        <v>93</v>
      </c>
      <c r="H114" s="6">
        <v>482</v>
      </c>
      <c r="M114" s="5" t="s">
        <v>480</v>
      </c>
      <c r="N114" s="6">
        <v>98</v>
      </c>
      <c r="O114" s="6">
        <v>90</v>
      </c>
      <c r="P114" s="6">
        <f>SUM(N114:O114)</f>
        <v>188</v>
      </c>
      <c r="Q114" s="48">
        <f t="shared" si="8"/>
        <v>1.9203268641470889E-2</v>
      </c>
    </row>
    <row r="115" spans="1:17">
      <c r="A115" s="5" t="s">
        <v>473</v>
      </c>
      <c r="B115" s="6">
        <v>111</v>
      </c>
      <c r="C115" s="6">
        <v>103</v>
      </c>
      <c r="D115" s="6"/>
      <c r="E115" s="6">
        <v>83</v>
      </c>
      <c r="F115" s="6"/>
      <c r="G115" s="6"/>
      <c r="H115" s="6">
        <v>297</v>
      </c>
      <c r="M115" s="5" t="s">
        <v>481</v>
      </c>
      <c r="N115" s="6">
        <v>73</v>
      </c>
      <c r="O115" s="6">
        <v>70</v>
      </c>
      <c r="P115" s="6">
        <f>SUM(N115:O115)</f>
        <v>143</v>
      </c>
      <c r="Q115" s="48">
        <f t="shared" si="8"/>
        <v>1.4606741573033709E-2</v>
      </c>
    </row>
    <row r="116" spans="1:17">
      <c r="A116" s="5" t="s">
        <v>488</v>
      </c>
      <c r="B116" s="6"/>
      <c r="C116" s="6"/>
      <c r="D116" s="6"/>
      <c r="E116" s="6"/>
      <c r="F116" s="6">
        <v>132</v>
      </c>
      <c r="G116" s="6">
        <v>140</v>
      </c>
      <c r="H116" s="6">
        <v>272</v>
      </c>
      <c r="M116" s="5" t="s">
        <v>478</v>
      </c>
      <c r="N116" s="6"/>
      <c r="O116" s="6">
        <v>11</v>
      </c>
      <c r="P116" s="6">
        <f>SUM(N116:O116)</f>
        <v>11</v>
      </c>
      <c r="Q116" s="48">
        <f t="shared" si="8"/>
        <v>1.1235955056179776E-3</v>
      </c>
    </row>
    <row r="117" spans="1:17">
      <c r="A117" s="5" t="s">
        <v>485</v>
      </c>
      <c r="B117" s="6"/>
      <c r="C117" s="6"/>
      <c r="D117" s="6"/>
      <c r="E117" s="6"/>
      <c r="F117" s="6"/>
      <c r="G117" s="6">
        <v>120</v>
      </c>
      <c r="H117" s="6">
        <v>120</v>
      </c>
      <c r="M117" s="5" t="s">
        <v>476</v>
      </c>
      <c r="N117" s="6"/>
      <c r="O117" s="6">
        <v>10</v>
      </c>
      <c r="P117" s="6">
        <f>SUM(N117:O117)</f>
        <v>10</v>
      </c>
      <c r="Q117" s="48">
        <f t="shared" si="8"/>
        <v>1.0214504596527069E-3</v>
      </c>
    </row>
    <row r="118" spans="1:17">
      <c r="A118" s="5" t="s">
        <v>476</v>
      </c>
      <c r="B118" s="6"/>
      <c r="C118" s="6">
        <v>10</v>
      </c>
      <c r="D118" s="6">
        <v>4</v>
      </c>
      <c r="E118" s="6"/>
      <c r="F118" s="6">
        <v>5</v>
      </c>
      <c r="G118" s="6">
        <v>8</v>
      </c>
      <c r="H118" s="6">
        <v>27</v>
      </c>
      <c r="M118" s="5" t="s">
        <v>484</v>
      </c>
      <c r="N118" s="6"/>
      <c r="O118" s="6">
        <v>8</v>
      </c>
      <c r="P118" s="6">
        <f>SUM(N118:O118)</f>
        <v>8</v>
      </c>
      <c r="Q118" s="48">
        <f t="shared" si="8"/>
        <v>8.1716036772216548E-4</v>
      </c>
    </row>
    <row r="119" spans="1:17">
      <c r="A119" s="5" t="s">
        <v>484</v>
      </c>
      <c r="B119" s="6"/>
      <c r="C119" s="6">
        <v>8</v>
      </c>
      <c r="D119" s="6"/>
      <c r="E119" s="6"/>
      <c r="F119" s="6">
        <v>12</v>
      </c>
      <c r="G119" s="6">
        <v>6</v>
      </c>
      <c r="H119" s="6">
        <v>26</v>
      </c>
      <c r="M119" s="5" t="s">
        <v>472</v>
      </c>
      <c r="N119" s="6">
        <v>7</v>
      </c>
      <c r="O119" s="6">
        <v>0</v>
      </c>
      <c r="P119" s="6">
        <f>SUM(N119:O119)</f>
        <v>7</v>
      </c>
      <c r="Q119" s="48">
        <f t="shared" si="8"/>
        <v>7.1501532175689483E-4</v>
      </c>
    </row>
    <row r="120" spans="1:17" hidden="1">
      <c r="A120" s="5" t="s">
        <v>478</v>
      </c>
      <c r="B120" s="6"/>
      <c r="C120" s="6">
        <v>11</v>
      </c>
      <c r="D120" s="6">
        <v>2</v>
      </c>
      <c r="E120" s="6"/>
      <c r="F120" s="6">
        <v>4</v>
      </c>
      <c r="G120" s="6">
        <v>3</v>
      </c>
      <c r="H120" s="6">
        <v>20</v>
      </c>
      <c r="M120" s="5" t="s">
        <v>475</v>
      </c>
      <c r="N120" s="6"/>
      <c r="O120" s="6"/>
      <c r="P120" s="6">
        <f t="shared" ref="P105:P123" si="9">SUM(N120:O120)</f>
        <v>0</v>
      </c>
      <c r="Q120" s="48">
        <f t="shared" si="8"/>
        <v>0</v>
      </c>
    </row>
    <row r="121" spans="1:17" hidden="1">
      <c r="A121" s="5" t="s">
        <v>503</v>
      </c>
      <c r="B121" s="6"/>
      <c r="C121" s="6"/>
      <c r="D121" s="6"/>
      <c r="E121" s="6"/>
      <c r="F121" s="6">
        <v>12</v>
      </c>
      <c r="G121" s="6">
        <v>8</v>
      </c>
      <c r="H121" s="6">
        <v>20</v>
      </c>
      <c r="M121" s="5" t="s">
        <v>488</v>
      </c>
      <c r="N121" s="6"/>
      <c r="O121" s="6"/>
      <c r="P121" s="6">
        <f t="shared" si="9"/>
        <v>0</v>
      </c>
      <c r="Q121" s="48">
        <f t="shared" si="8"/>
        <v>0</v>
      </c>
    </row>
    <row r="122" spans="1:17" hidden="1">
      <c r="A122" s="5" t="s">
        <v>472</v>
      </c>
      <c r="B122" s="6">
        <v>7</v>
      </c>
      <c r="C122" s="6">
        <v>0</v>
      </c>
      <c r="D122" s="6"/>
      <c r="E122" s="6"/>
      <c r="F122" s="6"/>
      <c r="G122" s="6">
        <v>3</v>
      </c>
      <c r="H122" s="6">
        <v>10</v>
      </c>
      <c r="M122" s="5" t="s">
        <v>485</v>
      </c>
      <c r="N122" s="6"/>
      <c r="O122" s="6"/>
      <c r="P122" s="6">
        <f t="shared" si="9"/>
        <v>0</v>
      </c>
      <c r="Q122" s="48">
        <f t="shared" si="8"/>
        <v>0</v>
      </c>
    </row>
    <row r="123" spans="1:17" hidden="1">
      <c r="A123" s="5" t="s">
        <v>475</v>
      </c>
      <c r="B123" s="6"/>
      <c r="C123" s="6"/>
      <c r="D123" s="6">
        <v>1</v>
      </c>
      <c r="E123" s="6"/>
      <c r="F123" s="6">
        <v>5</v>
      </c>
      <c r="G123" s="6">
        <v>2</v>
      </c>
      <c r="H123" s="6">
        <v>8</v>
      </c>
      <c r="M123" s="5" t="s">
        <v>503</v>
      </c>
      <c r="N123" s="6"/>
      <c r="O123" s="6"/>
      <c r="P123" s="6">
        <f t="shared" si="9"/>
        <v>0</v>
      </c>
      <c r="Q123" s="48">
        <f t="shared" si="8"/>
        <v>0</v>
      </c>
    </row>
    <row r="124" spans="1:17" ht="15">
      <c r="A124" s="5" t="s">
        <v>421</v>
      </c>
      <c r="B124" s="6">
        <v>4725</v>
      </c>
      <c r="C124" s="6">
        <v>5065</v>
      </c>
      <c r="D124" s="6">
        <v>3669</v>
      </c>
      <c r="E124" s="6">
        <v>5928</v>
      </c>
      <c r="F124" s="6">
        <v>10174</v>
      </c>
      <c r="G124" s="6">
        <v>13764</v>
      </c>
      <c r="H124" s="6">
        <v>43325</v>
      </c>
      <c r="M124" s="43" t="s">
        <v>421</v>
      </c>
      <c r="N124" s="43">
        <f t="shared" ref="N124:O124" si="10">SUM(N105:N123)</f>
        <v>4725</v>
      </c>
      <c r="O124" s="43">
        <f t="shared" si="10"/>
        <v>5065</v>
      </c>
      <c r="P124" s="43">
        <f>SUM(P105:P123)</f>
        <v>9790</v>
      </c>
      <c r="Q124" s="50">
        <f t="shared" si="8"/>
        <v>1</v>
      </c>
    </row>
    <row r="125" spans="1:17">
      <c r="A125" s="5"/>
      <c r="B125" s="6"/>
      <c r="C125" s="6"/>
      <c r="D125" s="6"/>
      <c r="E125" s="6"/>
      <c r="F125" s="6"/>
      <c r="G125" s="6"/>
      <c r="H125" s="6"/>
    </row>
    <row r="126" spans="1:17" ht="18">
      <c r="M126" s="8" t="s">
        <v>491</v>
      </c>
      <c r="N126" s="8"/>
      <c r="O126" s="8"/>
      <c r="P126" s="8"/>
    </row>
    <row r="127" spans="1:17">
      <c r="A127" s="4" t="s">
        <v>423</v>
      </c>
      <c r="B127" s="4" t="s">
        <v>432</v>
      </c>
    </row>
    <row r="128" spans="1:17" ht="45">
      <c r="A128" s="4" t="s">
        <v>414</v>
      </c>
      <c r="B128" t="s">
        <v>415</v>
      </c>
      <c r="C128" t="s">
        <v>416</v>
      </c>
      <c r="D128" t="s">
        <v>417</v>
      </c>
      <c r="E128" t="s">
        <v>418</v>
      </c>
      <c r="F128" t="s">
        <v>419</v>
      </c>
      <c r="G128" t="s">
        <v>420</v>
      </c>
      <c r="H128" t="s">
        <v>421</v>
      </c>
      <c r="M128" s="9" t="s">
        <v>3</v>
      </c>
      <c r="N128" s="9" t="s">
        <v>415</v>
      </c>
      <c r="O128" s="9" t="s">
        <v>416</v>
      </c>
      <c r="P128" s="9" t="s">
        <v>506</v>
      </c>
      <c r="Q128" s="47" t="s">
        <v>502</v>
      </c>
    </row>
    <row r="129" spans="1:17">
      <c r="A129" s="5" t="s">
        <v>467</v>
      </c>
      <c r="B129" s="6">
        <v>112</v>
      </c>
      <c r="C129" s="6">
        <v>108</v>
      </c>
      <c r="D129" s="6">
        <v>31</v>
      </c>
      <c r="E129" s="6">
        <v>295</v>
      </c>
      <c r="F129" s="6">
        <v>2966</v>
      </c>
      <c r="G129" s="6">
        <v>3224</v>
      </c>
      <c r="H129" s="6">
        <v>6736</v>
      </c>
      <c r="M129" s="5" t="s">
        <v>40</v>
      </c>
      <c r="N129" s="10">
        <v>1195</v>
      </c>
      <c r="O129" s="10">
        <v>1512</v>
      </c>
      <c r="P129" s="10">
        <f>SUM(N129:O129)</f>
        <v>2707</v>
      </c>
      <c r="Q129" s="48">
        <f>+P129/$P$195</f>
        <v>0.27650663942798775</v>
      </c>
    </row>
    <row r="130" spans="1:17">
      <c r="A130" s="5" t="s">
        <v>454</v>
      </c>
      <c r="B130" s="6">
        <v>1195</v>
      </c>
      <c r="C130" s="6">
        <v>1512</v>
      </c>
      <c r="D130" s="6">
        <v>814</v>
      </c>
      <c r="E130" s="6">
        <v>1220</v>
      </c>
      <c r="F130" s="6"/>
      <c r="G130" s="6">
        <v>1108</v>
      </c>
      <c r="H130" s="6">
        <v>5849</v>
      </c>
      <c r="M130" s="5" t="s">
        <v>68</v>
      </c>
      <c r="N130" s="10">
        <v>529</v>
      </c>
      <c r="O130" s="10">
        <v>491</v>
      </c>
      <c r="P130" s="10">
        <f>SUM(N130:O130)</f>
        <v>1020</v>
      </c>
      <c r="Q130" s="48">
        <f t="shared" ref="Q130:Q193" si="11">+P130/$P$195</f>
        <v>0.1041879468845761</v>
      </c>
    </row>
    <row r="131" spans="1:17">
      <c r="A131" s="5" t="s">
        <v>338</v>
      </c>
      <c r="B131" s="6"/>
      <c r="C131" s="6"/>
      <c r="D131" s="6"/>
      <c r="E131" s="6">
        <v>485</v>
      </c>
      <c r="F131" s="6">
        <v>1363</v>
      </c>
      <c r="G131" s="6">
        <v>1823</v>
      </c>
      <c r="H131" s="6">
        <v>3671</v>
      </c>
      <c r="M131" s="5" t="s">
        <v>34</v>
      </c>
      <c r="N131" s="10">
        <v>470</v>
      </c>
      <c r="O131" s="10">
        <v>456</v>
      </c>
      <c r="P131" s="10">
        <f>SUM(N131:O131)</f>
        <v>926</v>
      </c>
      <c r="Q131" s="48">
        <f t="shared" si="11"/>
        <v>9.458631256384066E-2</v>
      </c>
    </row>
    <row r="132" spans="1:17">
      <c r="A132" s="5" t="s">
        <v>68</v>
      </c>
      <c r="B132" s="6">
        <v>529</v>
      </c>
      <c r="C132" s="6">
        <v>491</v>
      </c>
      <c r="D132" s="6">
        <v>517</v>
      </c>
      <c r="E132" s="6">
        <v>505</v>
      </c>
      <c r="F132" s="6">
        <v>512</v>
      </c>
      <c r="G132" s="6">
        <v>542</v>
      </c>
      <c r="H132" s="6">
        <v>3096</v>
      </c>
      <c r="M132" s="5" t="s">
        <v>169</v>
      </c>
      <c r="N132" s="10">
        <v>336</v>
      </c>
      <c r="O132" s="10">
        <v>192</v>
      </c>
      <c r="P132" s="10">
        <f>SUM(N132:O132)</f>
        <v>528</v>
      </c>
      <c r="Q132" s="48">
        <f t="shared" si="11"/>
        <v>5.3932584269662923E-2</v>
      </c>
    </row>
    <row r="133" spans="1:17">
      <c r="A133" s="5" t="s">
        <v>34</v>
      </c>
      <c r="B133" s="6">
        <v>470</v>
      </c>
      <c r="C133" s="6">
        <v>456</v>
      </c>
      <c r="D133" s="6">
        <v>453</v>
      </c>
      <c r="E133" s="6">
        <v>434</v>
      </c>
      <c r="F133" s="6">
        <v>343</v>
      </c>
      <c r="G133" s="6">
        <v>514</v>
      </c>
      <c r="H133" s="6">
        <v>2670</v>
      </c>
      <c r="M133" s="5" t="s">
        <v>53</v>
      </c>
      <c r="N133" s="10">
        <v>145</v>
      </c>
      <c r="O133" s="10">
        <v>380</v>
      </c>
      <c r="P133" s="10">
        <f>SUM(N133:O133)</f>
        <v>525</v>
      </c>
      <c r="Q133" s="48">
        <f t="shared" si="11"/>
        <v>5.3626149131767109E-2</v>
      </c>
    </row>
    <row r="134" spans="1:17">
      <c r="A134" s="5" t="s">
        <v>169</v>
      </c>
      <c r="B134" s="6">
        <v>336</v>
      </c>
      <c r="C134" s="6">
        <v>192</v>
      </c>
      <c r="D134" s="6">
        <v>207</v>
      </c>
      <c r="E134" s="6">
        <v>242</v>
      </c>
      <c r="F134" s="6">
        <v>509</v>
      </c>
      <c r="G134" s="6">
        <v>571</v>
      </c>
      <c r="H134" s="6">
        <v>2057</v>
      </c>
      <c r="M134" s="5" t="s">
        <v>58</v>
      </c>
      <c r="N134" s="10">
        <v>210</v>
      </c>
      <c r="O134" s="10">
        <v>191</v>
      </c>
      <c r="P134" s="10">
        <f>SUM(N134:O134)</f>
        <v>401</v>
      </c>
      <c r="Q134" s="48">
        <f t="shared" si="11"/>
        <v>4.0960163432073544E-2</v>
      </c>
    </row>
    <row r="135" spans="1:17">
      <c r="A135" s="5" t="s">
        <v>469</v>
      </c>
      <c r="B135" s="6">
        <v>145</v>
      </c>
      <c r="C135" s="6">
        <v>380</v>
      </c>
      <c r="D135" s="6">
        <v>371</v>
      </c>
      <c r="E135" s="6">
        <v>432</v>
      </c>
      <c r="F135" s="6">
        <v>150</v>
      </c>
      <c r="G135" s="6">
        <v>554</v>
      </c>
      <c r="H135" s="6">
        <v>2032</v>
      </c>
      <c r="M135" s="5" t="s">
        <v>19</v>
      </c>
      <c r="N135" s="10">
        <v>211</v>
      </c>
      <c r="O135" s="10">
        <v>165</v>
      </c>
      <c r="P135" s="10">
        <f>SUM(N135:O135)</f>
        <v>376</v>
      </c>
      <c r="Q135" s="48">
        <f t="shared" si="11"/>
        <v>3.8406537282941779E-2</v>
      </c>
    </row>
    <row r="136" spans="1:17">
      <c r="A136" s="5" t="s">
        <v>465</v>
      </c>
      <c r="B136" s="6">
        <v>211</v>
      </c>
      <c r="C136" s="6">
        <v>165</v>
      </c>
      <c r="D136" s="6">
        <v>4</v>
      </c>
      <c r="E136" s="6">
        <v>238</v>
      </c>
      <c r="F136" s="6">
        <v>395</v>
      </c>
      <c r="G136" s="6">
        <v>572</v>
      </c>
      <c r="H136" s="6">
        <v>1585</v>
      </c>
      <c r="M136" s="5" t="s">
        <v>120</v>
      </c>
      <c r="N136" s="10">
        <v>166</v>
      </c>
      <c r="O136" s="10">
        <v>72</v>
      </c>
      <c r="P136" s="10">
        <f>SUM(N136:O136)</f>
        <v>238</v>
      </c>
      <c r="Q136" s="48">
        <f t="shared" si="11"/>
        <v>2.4310520939734424E-2</v>
      </c>
    </row>
    <row r="137" spans="1:17">
      <c r="A137" s="5" t="s">
        <v>201</v>
      </c>
      <c r="B137" s="6">
        <v>25</v>
      </c>
      <c r="C137" s="6">
        <v>18</v>
      </c>
      <c r="D137" s="6">
        <v>40</v>
      </c>
      <c r="E137" s="6">
        <v>106</v>
      </c>
      <c r="F137" s="6">
        <v>532</v>
      </c>
      <c r="G137" s="6">
        <v>617</v>
      </c>
      <c r="H137" s="6">
        <v>1338</v>
      </c>
      <c r="M137" s="5" t="s">
        <v>78</v>
      </c>
      <c r="N137" s="10">
        <v>117</v>
      </c>
      <c r="O137" s="10">
        <v>107</v>
      </c>
      <c r="P137" s="10">
        <f>SUM(N137:O137)</f>
        <v>224</v>
      </c>
      <c r="Q137" s="48">
        <f t="shared" si="11"/>
        <v>2.2880490296220635E-2</v>
      </c>
    </row>
    <row r="138" spans="1:17">
      <c r="A138" s="5" t="s">
        <v>78</v>
      </c>
      <c r="B138" s="6">
        <v>117</v>
      </c>
      <c r="C138" s="6">
        <v>107</v>
      </c>
      <c r="D138" s="6">
        <v>81</v>
      </c>
      <c r="E138" s="6">
        <v>144</v>
      </c>
      <c r="F138" s="6">
        <v>335</v>
      </c>
      <c r="G138" s="6">
        <v>539</v>
      </c>
      <c r="H138" s="6">
        <v>1323</v>
      </c>
      <c r="M138" s="5" t="s">
        <v>185</v>
      </c>
      <c r="N138" s="10">
        <v>112</v>
      </c>
      <c r="O138" s="10">
        <v>108</v>
      </c>
      <c r="P138" s="10">
        <f>SUM(N138:O138)</f>
        <v>220</v>
      </c>
      <c r="Q138" s="48">
        <f t="shared" si="11"/>
        <v>2.247191011235955E-2</v>
      </c>
    </row>
    <row r="139" spans="1:17">
      <c r="A139" s="5" t="s">
        <v>456</v>
      </c>
      <c r="B139" s="6">
        <v>166</v>
      </c>
      <c r="C139" s="6">
        <v>72</v>
      </c>
      <c r="D139" s="6">
        <v>40</v>
      </c>
      <c r="E139" s="6">
        <v>172</v>
      </c>
      <c r="F139" s="6">
        <v>404</v>
      </c>
      <c r="G139" s="6">
        <v>354</v>
      </c>
      <c r="H139" s="6">
        <v>1208</v>
      </c>
      <c r="M139" s="5" t="s">
        <v>208</v>
      </c>
      <c r="N139" s="10">
        <v>111</v>
      </c>
      <c r="O139" s="10">
        <v>103</v>
      </c>
      <c r="P139" s="10">
        <f>SUM(N139:O139)</f>
        <v>214</v>
      </c>
      <c r="Q139" s="48">
        <f t="shared" si="11"/>
        <v>2.1859039836567926E-2</v>
      </c>
    </row>
    <row r="140" spans="1:17">
      <c r="A140" s="5" t="s">
        <v>58</v>
      </c>
      <c r="B140" s="6">
        <v>210</v>
      </c>
      <c r="C140" s="6">
        <v>191</v>
      </c>
      <c r="D140" s="6">
        <v>203</v>
      </c>
      <c r="E140" s="6">
        <v>197</v>
      </c>
      <c r="F140" s="6"/>
      <c r="G140" s="6">
        <v>217</v>
      </c>
      <c r="H140" s="6">
        <v>1018</v>
      </c>
      <c r="M140" s="5" t="s">
        <v>102</v>
      </c>
      <c r="N140" s="10">
        <v>23</v>
      </c>
      <c r="O140" s="10">
        <v>184</v>
      </c>
      <c r="P140" s="10">
        <f>SUM(N140:O140)</f>
        <v>207</v>
      </c>
      <c r="Q140" s="48">
        <f t="shared" si="11"/>
        <v>2.1144024514811031E-2</v>
      </c>
    </row>
    <row r="141" spans="1:17">
      <c r="A141" s="5" t="s">
        <v>12</v>
      </c>
      <c r="B141" s="6">
        <v>2</v>
      </c>
      <c r="C141" s="6">
        <v>13</v>
      </c>
      <c r="D141" s="6">
        <v>8</v>
      </c>
      <c r="E141" s="6">
        <v>123</v>
      </c>
      <c r="F141" s="6">
        <v>342</v>
      </c>
      <c r="G141" s="6">
        <v>325</v>
      </c>
      <c r="H141" s="6">
        <v>813</v>
      </c>
      <c r="M141" s="5" t="s">
        <v>242</v>
      </c>
      <c r="N141" s="10">
        <v>92</v>
      </c>
      <c r="O141" s="10">
        <v>100</v>
      </c>
      <c r="P141" s="10">
        <f>SUM(N141:O141)</f>
        <v>192</v>
      </c>
      <c r="Q141" s="48">
        <f t="shared" si="11"/>
        <v>1.9611848825331971E-2</v>
      </c>
    </row>
    <row r="142" spans="1:17">
      <c r="A142" s="5" t="s">
        <v>460</v>
      </c>
      <c r="B142" s="6">
        <v>23</v>
      </c>
      <c r="C142" s="6">
        <v>16</v>
      </c>
      <c r="D142" s="6">
        <v>17</v>
      </c>
      <c r="E142" s="6">
        <v>145</v>
      </c>
      <c r="F142" s="6">
        <v>278</v>
      </c>
      <c r="G142" s="6">
        <v>311</v>
      </c>
      <c r="H142" s="6">
        <v>790</v>
      </c>
      <c r="M142" s="5" t="s">
        <v>131</v>
      </c>
      <c r="N142" s="10">
        <v>86</v>
      </c>
      <c r="O142" s="10">
        <v>84</v>
      </c>
      <c r="P142" s="10">
        <f>SUM(N142:O142)</f>
        <v>170</v>
      </c>
      <c r="Q142" s="48">
        <f t="shared" si="11"/>
        <v>1.7364657814096015E-2</v>
      </c>
    </row>
    <row r="143" spans="1:17">
      <c r="A143" s="5" t="s">
        <v>455</v>
      </c>
      <c r="B143" s="6">
        <v>86</v>
      </c>
      <c r="C143" s="6">
        <v>84</v>
      </c>
      <c r="D143" s="6">
        <v>74</v>
      </c>
      <c r="E143" s="6">
        <v>60</v>
      </c>
      <c r="F143" s="6">
        <v>228</v>
      </c>
      <c r="G143" s="6">
        <v>160</v>
      </c>
      <c r="H143" s="6">
        <v>692</v>
      </c>
      <c r="M143" s="5" t="s">
        <v>89</v>
      </c>
      <c r="N143" s="10">
        <v>86</v>
      </c>
      <c r="O143" s="10">
        <v>81</v>
      </c>
      <c r="P143" s="10">
        <f>SUM(N143:O143)</f>
        <v>167</v>
      </c>
      <c r="Q143" s="48">
        <f t="shared" si="11"/>
        <v>1.7058222676200205E-2</v>
      </c>
    </row>
    <row r="144" spans="1:17">
      <c r="A144" s="5" t="s">
        <v>128</v>
      </c>
      <c r="B144" s="6">
        <v>50</v>
      </c>
      <c r="C144" s="6">
        <v>38</v>
      </c>
      <c r="D144" s="6">
        <v>32</v>
      </c>
      <c r="E144" s="6">
        <v>60</v>
      </c>
      <c r="F144" s="6">
        <v>262</v>
      </c>
      <c r="G144" s="6">
        <v>238</v>
      </c>
      <c r="H144" s="6">
        <v>680</v>
      </c>
      <c r="M144" s="5" t="s">
        <v>237</v>
      </c>
      <c r="N144" s="10">
        <v>34</v>
      </c>
      <c r="O144" s="10">
        <v>67</v>
      </c>
      <c r="P144" s="10">
        <f>SUM(N144:O144)</f>
        <v>101</v>
      </c>
      <c r="Q144" s="48">
        <f t="shared" si="11"/>
        <v>1.0316649642492339E-2</v>
      </c>
    </row>
    <row r="145" spans="1:17">
      <c r="A145" s="5" t="s">
        <v>242</v>
      </c>
      <c r="B145" s="6">
        <v>92</v>
      </c>
      <c r="C145" s="6">
        <v>100</v>
      </c>
      <c r="D145" s="6">
        <v>40</v>
      </c>
      <c r="E145" s="6">
        <v>96</v>
      </c>
      <c r="F145" s="6">
        <v>149</v>
      </c>
      <c r="G145" s="6">
        <v>123</v>
      </c>
      <c r="H145" s="6">
        <v>600</v>
      </c>
      <c r="M145" s="5" t="s">
        <v>128</v>
      </c>
      <c r="N145" s="10">
        <v>50</v>
      </c>
      <c r="O145" s="10">
        <v>38</v>
      </c>
      <c r="P145" s="10">
        <f>SUM(N145:O145)</f>
        <v>88</v>
      </c>
      <c r="Q145" s="48">
        <f t="shared" si="11"/>
        <v>8.988764044943821E-3</v>
      </c>
    </row>
    <row r="146" spans="1:17" hidden="1">
      <c r="A146" s="5" t="s">
        <v>457</v>
      </c>
      <c r="B146" s="6">
        <v>28</v>
      </c>
      <c r="C146" s="6">
        <v>31</v>
      </c>
      <c r="D146" s="6">
        <v>22</v>
      </c>
      <c r="E146" s="6">
        <v>159</v>
      </c>
      <c r="F146" s="6">
        <v>108</v>
      </c>
      <c r="G146" s="6">
        <v>243</v>
      </c>
      <c r="H146" s="6">
        <v>591</v>
      </c>
      <c r="M146" s="5" t="s">
        <v>84</v>
      </c>
      <c r="N146" s="10">
        <v>28</v>
      </c>
      <c r="O146" s="10">
        <v>31</v>
      </c>
      <c r="P146" s="10">
        <f>SUM(N146:O146)</f>
        <v>59</v>
      </c>
      <c r="Q146" s="48">
        <f t="shared" si="11"/>
        <v>6.0265577119509705E-3</v>
      </c>
    </row>
    <row r="147" spans="1:17" hidden="1">
      <c r="A147" s="5" t="s">
        <v>28</v>
      </c>
      <c r="B147" s="6">
        <v>73</v>
      </c>
      <c r="C147" s="6">
        <v>70</v>
      </c>
      <c r="D147" s="6">
        <v>101</v>
      </c>
      <c r="E147" s="6">
        <v>80</v>
      </c>
      <c r="F147" s="6">
        <v>122</v>
      </c>
      <c r="G147" s="6">
        <v>91</v>
      </c>
      <c r="H147" s="6">
        <v>537</v>
      </c>
      <c r="M147" s="5" t="s">
        <v>28</v>
      </c>
      <c r="N147" s="10">
        <v>73</v>
      </c>
      <c r="O147" s="10">
        <v>70</v>
      </c>
      <c r="P147" s="10">
        <f>SUM(N147:O147)</f>
        <v>143</v>
      </c>
      <c r="Q147" s="48">
        <f t="shared" si="11"/>
        <v>1.4606741573033709E-2</v>
      </c>
    </row>
    <row r="148" spans="1:17" hidden="1">
      <c r="A148" s="5" t="s">
        <v>227</v>
      </c>
      <c r="B148" s="6">
        <v>151</v>
      </c>
      <c r="C148" s="6">
        <v>127</v>
      </c>
      <c r="D148" s="6">
        <v>1</v>
      </c>
      <c r="E148" s="6">
        <v>116</v>
      </c>
      <c r="F148" s="6">
        <v>114</v>
      </c>
      <c r="G148" s="6">
        <v>13</v>
      </c>
      <c r="H148" s="6">
        <v>522</v>
      </c>
      <c r="M148" s="5" t="s">
        <v>227</v>
      </c>
      <c r="N148" s="10">
        <v>151</v>
      </c>
      <c r="O148" s="10">
        <v>127</v>
      </c>
      <c r="P148" s="10">
        <f>SUM(N148:O148)</f>
        <v>278</v>
      </c>
      <c r="Q148" s="48">
        <f t="shared" si="11"/>
        <v>2.8396322778345251E-2</v>
      </c>
    </row>
    <row r="149" spans="1:17" hidden="1">
      <c r="A149" s="5" t="s">
        <v>398</v>
      </c>
      <c r="B149" s="6"/>
      <c r="C149" s="6"/>
      <c r="D149" s="6"/>
      <c r="E149" s="6"/>
      <c r="F149" s="6"/>
      <c r="G149" s="6">
        <v>483</v>
      </c>
      <c r="H149" s="6">
        <v>483</v>
      </c>
      <c r="M149" s="5" t="s">
        <v>398</v>
      </c>
      <c r="N149" s="10"/>
      <c r="O149" s="10"/>
      <c r="P149" s="10">
        <f>SUM(N149:O149)</f>
        <v>0</v>
      </c>
      <c r="Q149" s="48">
        <f t="shared" si="11"/>
        <v>0</v>
      </c>
    </row>
    <row r="150" spans="1:17" hidden="1">
      <c r="A150" s="5" t="s">
        <v>31</v>
      </c>
      <c r="B150" s="6">
        <v>67</v>
      </c>
      <c r="C150" s="6">
        <v>64</v>
      </c>
      <c r="D150" s="6">
        <v>66</v>
      </c>
      <c r="E150" s="6">
        <v>60</v>
      </c>
      <c r="F150" s="6">
        <v>69</v>
      </c>
      <c r="G150" s="6">
        <v>64</v>
      </c>
      <c r="H150" s="6">
        <v>390</v>
      </c>
      <c r="M150" s="5" t="s">
        <v>31</v>
      </c>
      <c r="N150" s="10">
        <v>67</v>
      </c>
      <c r="O150" s="10">
        <v>64</v>
      </c>
      <c r="P150" s="10">
        <f>SUM(N150:O150)</f>
        <v>131</v>
      </c>
      <c r="Q150" s="48">
        <f t="shared" si="11"/>
        <v>1.3381001021450459E-2</v>
      </c>
    </row>
    <row r="151" spans="1:17" hidden="1">
      <c r="A151" s="5" t="s">
        <v>62</v>
      </c>
      <c r="B151" s="6">
        <v>85</v>
      </c>
      <c r="C151" s="6">
        <v>72</v>
      </c>
      <c r="D151" s="6">
        <v>37</v>
      </c>
      <c r="E151" s="6">
        <v>51</v>
      </c>
      <c r="F151" s="6">
        <v>23</v>
      </c>
      <c r="G151" s="6">
        <v>69</v>
      </c>
      <c r="H151" s="6">
        <v>337</v>
      </c>
      <c r="M151" s="5" t="s">
        <v>62</v>
      </c>
      <c r="N151" s="10">
        <v>85</v>
      </c>
      <c r="O151" s="10">
        <v>72</v>
      </c>
      <c r="P151" s="10">
        <f>SUM(N151:O151)</f>
        <v>157</v>
      </c>
      <c r="Q151" s="48">
        <f t="shared" si="11"/>
        <v>1.6036772216547496E-2</v>
      </c>
    </row>
    <row r="152" spans="1:17">
      <c r="A152" s="5" t="s">
        <v>468</v>
      </c>
      <c r="B152" s="6">
        <v>35</v>
      </c>
      <c r="C152" s="6">
        <v>38</v>
      </c>
      <c r="D152" s="6">
        <v>66</v>
      </c>
      <c r="E152" s="6">
        <v>51</v>
      </c>
      <c r="F152" s="6">
        <v>55</v>
      </c>
      <c r="G152" s="6">
        <v>75</v>
      </c>
      <c r="H152" s="6">
        <v>320</v>
      </c>
      <c r="M152" s="5" t="s">
        <v>115</v>
      </c>
      <c r="N152" s="10">
        <v>48</v>
      </c>
      <c r="O152" s="10">
        <v>36</v>
      </c>
      <c r="P152" s="10">
        <f>SUM(N152:O152)</f>
        <v>84</v>
      </c>
      <c r="Q152" s="48">
        <f t="shared" si="11"/>
        <v>8.580183861082738E-3</v>
      </c>
    </row>
    <row r="153" spans="1:17">
      <c r="A153" s="5" t="s">
        <v>95</v>
      </c>
      <c r="B153" s="6">
        <v>36</v>
      </c>
      <c r="C153" s="6">
        <v>21</v>
      </c>
      <c r="D153" s="6">
        <v>6</v>
      </c>
      <c r="E153" s="6">
        <v>18</v>
      </c>
      <c r="F153" s="6">
        <v>132</v>
      </c>
      <c r="G153" s="6">
        <v>103</v>
      </c>
      <c r="H153" s="6">
        <v>316</v>
      </c>
      <c r="M153" s="5" t="s">
        <v>240</v>
      </c>
      <c r="N153" s="10">
        <v>48</v>
      </c>
      <c r="O153" s="10">
        <v>30</v>
      </c>
      <c r="P153" s="10">
        <f>SUM(N153:O153)</f>
        <v>78</v>
      </c>
      <c r="Q153" s="48">
        <f t="shared" si="11"/>
        <v>7.9673135852911126E-3</v>
      </c>
    </row>
    <row r="154" spans="1:17">
      <c r="A154" s="5" t="s">
        <v>208</v>
      </c>
      <c r="B154" s="6">
        <v>111</v>
      </c>
      <c r="C154" s="6">
        <v>103</v>
      </c>
      <c r="D154" s="6"/>
      <c r="E154" s="6">
        <v>83</v>
      </c>
      <c r="F154" s="6"/>
      <c r="G154" s="6"/>
      <c r="H154" s="6">
        <v>297</v>
      </c>
      <c r="M154" s="5" t="s">
        <v>192</v>
      </c>
      <c r="N154" s="10">
        <v>35</v>
      </c>
      <c r="O154" s="10">
        <v>38</v>
      </c>
      <c r="P154" s="10">
        <f>SUM(N154:O154)</f>
        <v>73</v>
      </c>
      <c r="Q154" s="48">
        <f t="shared" si="11"/>
        <v>7.4565883554647602E-3</v>
      </c>
    </row>
    <row r="155" spans="1:17">
      <c r="A155" s="5" t="s">
        <v>464</v>
      </c>
      <c r="B155" s="6">
        <v>34</v>
      </c>
      <c r="C155" s="6">
        <v>67</v>
      </c>
      <c r="D155" s="6">
        <v>40</v>
      </c>
      <c r="E155" s="6">
        <v>30</v>
      </c>
      <c r="F155" s="6">
        <v>53</v>
      </c>
      <c r="G155" s="6">
        <v>66</v>
      </c>
      <c r="H155" s="6">
        <v>290</v>
      </c>
      <c r="M155" s="5" t="s">
        <v>138</v>
      </c>
      <c r="N155" s="10">
        <v>34</v>
      </c>
      <c r="O155" s="10">
        <v>36</v>
      </c>
      <c r="P155" s="10">
        <f>SUM(N155:O155)</f>
        <v>70</v>
      </c>
      <c r="Q155" s="48">
        <f t="shared" si="11"/>
        <v>7.1501532175689483E-3</v>
      </c>
    </row>
    <row r="156" spans="1:17">
      <c r="A156" s="5" t="s">
        <v>102</v>
      </c>
      <c r="B156" s="6">
        <v>23</v>
      </c>
      <c r="C156" s="6">
        <v>184</v>
      </c>
      <c r="D156" s="6">
        <v>73</v>
      </c>
      <c r="E156" s="6"/>
      <c r="F156" s="6">
        <v>7</v>
      </c>
      <c r="G156" s="6">
        <v>1</v>
      </c>
      <c r="H156" s="6">
        <v>288</v>
      </c>
      <c r="M156" s="5" t="s">
        <v>95</v>
      </c>
      <c r="N156" s="10">
        <v>36</v>
      </c>
      <c r="O156" s="10">
        <v>21</v>
      </c>
      <c r="P156" s="10">
        <f>SUM(N156:O156)</f>
        <v>57</v>
      </c>
      <c r="Q156" s="48">
        <f t="shared" si="11"/>
        <v>5.822267620020429E-3</v>
      </c>
    </row>
    <row r="157" spans="1:17">
      <c r="A157" s="5" t="s">
        <v>383</v>
      </c>
      <c r="B157" s="6"/>
      <c r="C157" s="6"/>
      <c r="D157" s="6"/>
      <c r="E157" s="6"/>
      <c r="F157" s="6">
        <v>132</v>
      </c>
      <c r="G157" s="6">
        <v>140</v>
      </c>
      <c r="H157" s="6">
        <v>272</v>
      </c>
      <c r="M157" s="5" t="s">
        <v>149</v>
      </c>
      <c r="N157" s="10">
        <v>6</v>
      </c>
      <c r="O157" s="10">
        <v>40</v>
      </c>
      <c r="P157" s="10">
        <f>SUM(N157:O157)</f>
        <v>46</v>
      </c>
      <c r="Q157" s="48">
        <f t="shared" si="11"/>
        <v>4.6986721144024511E-3</v>
      </c>
    </row>
    <row r="158" spans="1:17">
      <c r="A158" s="5" t="s">
        <v>115</v>
      </c>
      <c r="B158" s="6">
        <v>48</v>
      </c>
      <c r="C158" s="6">
        <v>36</v>
      </c>
      <c r="D158" s="6">
        <v>52</v>
      </c>
      <c r="E158" s="6">
        <v>46</v>
      </c>
      <c r="F158" s="6">
        <v>40</v>
      </c>
      <c r="G158" s="6">
        <v>38</v>
      </c>
      <c r="H158" s="6">
        <v>260</v>
      </c>
      <c r="M158" s="5" t="s">
        <v>201</v>
      </c>
      <c r="N158" s="10">
        <v>25</v>
      </c>
      <c r="O158" s="10">
        <v>18</v>
      </c>
      <c r="P158" s="10">
        <f>SUM(N158:O158)</f>
        <v>43</v>
      </c>
      <c r="Q158" s="48">
        <f t="shared" si="11"/>
        <v>4.3922369765066393E-3</v>
      </c>
    </row>
    <row r="159" spans="1:17">
      <c r="A159" s="5" t="s">
        <v>462</v>
      </c>
      <c r="B159" s="6">
        <v>86</v>
      </c>
      <c r="C159" s="6">
        <v>81</v>
      </c>
      <c r="D159" s="6">
        <v>36</v>
      </c>
      <c r="E159" s="6">
        <v>30</v>
      </c>
      <c r="F159" s="6">
        <v>23</v>
      </c>
      <c r="G159" s="6"/>
      <c r="H159" s="6">
        <v>256</v>
      </c>
      <c r="M159" s="5" t="s">
        <v>24</v>
      </c>
      <c r="N159" s="10">
        <v>14</v>
      </c>
      <c r="O159" s="10">
        <v>28</v>
      </c>
      <c r="P159" s="10">
        <f>SUM(N159:O159)</f>
        <v>42</v>
      </c>
      <c r="Q159" s="48">
        <f t="shared" si="11"/>
        <v>4.290091930541369E-3</v>
      </c>
    </row>
    <row r="160" spans="1:17">
      <c r="A160" s="5" t="s">
        <v>240</v>
      </c>
      <c r="B160" s="6">
        <v>48</v>
      </c>
      <c r="C160" s="6">
        <v>30</v>
      </c>
      <c r="D160" s="6">
        <v>39</v>
      </c>
      <c r="E160" s="6">
        <v>51</v>
      </c>
      <c r="F160" s="6">
        <v>38</v>
      </c>
      <c r="G160" s="6">
        <v>39</v>
      </c>
      <c r="H160" s="6">
        <v>245</v>
      </c>
      <c r="M160" s="5" t="s">
        <v>153</v>
      </c>
      <c r="N160" s="10">
        <v>23</v>
      </c>
      <c r="O160" s="10">
        <v>16</v>
      </c>
      <c r="P160" s="10">
        <f>SUM(N160:O160)</f>
        <v>39</v>
      </c>
      <c r="Q160" s="48">
        <f t="shared" si="11"/>
        <v>3.9836567926455563E-3</v>
      </c>
    </row>
    <row r="161" spans="1:17">
      <c r="A161" s="5" t="s">
        <v>141</v>
      </c>
      <c r="B161" s="6">
        <v>10</v>
      </c>
      <c r="C161" s="6">
        <v>12</v>
      </c>
      <c r="D161" s="6">
        <v>12</v>
      </c>
      <c r="E161" s="6">
        <v>76</v>
      </c>
      <c r="F161" s="6">
        <v>86</v>
      </c>
      <c r="G161" s="6">
        <v>32</v>
      </c>
      <c r="H161" s="6">
        <v>228</v>
      </c>
      <c r="M161" s="5" t="s">
        <v>145</v>
      </c>
      <c r="N161" s="10">
        <v>14</v>
      </c>
      <c r="O161" s="10">
        <v>16</v>
      </c>
      <c r="P161" s="10">
        <f>SUM(N161:O161)</f>
        <v>30</v>
      </c>
      <c r="Q161" s="48">
        <f t="shared" si="11"/>
        <v>3.0643513789581204E-3</v>
      </c>
    </row>
    <row r="162" spans="1:17">
      <c r="A162" s="5" t="s">
        <v>107</v>
      </c>
      <c r="B162" s="6">
        <v>14</v>
      </c>
      <c r="C162" s="6">
        <v>8</v>
      </c>
      <c r="D162" s="6">
        <v>8</v>
      </c>
      <c r="E162" s="6"/>
      <c r="F162" s="6">
        <v>102</v>
      </c>
      <c r="G162" s="6">
        <v>56</v>
      </c>
      <c r="H162" s="6">
        <v>188</v>
      </c>
      <c r="M162" s="5" t="s">
        <v>222</v>
      </c>
      <c r="N162" s="10">
        <v>23</v>
      </c>
      <c r="O162" s="10"/>
      <c r="P162" s="10">
        <f>SUM(N162:O162)</f>
        <v>23</v>
      </c>
      <c r="Q162" s="48">
        <f t="shared" si="11"/>
        <v>2.3493360572012256E-3</v>
      </c>
    </row>
    <row r="163" spans="1:17">
      <c r="A163" s="5" t="s">
        <v>149</v>
      </c>
      <c r="B163" s="6">
        <v>6</v>
      </c>
      <c r="C163" s="6">
        <v>40</v>
      </c>
      <c r="D163" s="6">
        <v>50</v>
      </c>
      <c r="E163" s="6">
        <v>8</v>
      </c>
      <c r="F163" s="6">
        <v>64</v>
      </c>
      <c r="G163" s="6">
        <v>16</v>
      </c>
      <c r="H163" s="6">
        <v>184</v>
      </c>
      <c r="M163" s="5" t="s">
        <v>141</v>
      </c>
      <c r="N163" s="10">
        <v>10</v>
      </c>
      <c r="O163" s="10">
        <v>12</v>
      </c>
      <c r="P163" s="10">
        <f>SUM(N163:O163)</f>
        <v>22</v>
      </c>
      <c r="Q163" s="48">
        <f t="shared" si="11"/>
        <v>2.2471910112359553E-3</v>
      </c>
    </row>
    <row r="164" spans="1:17">
      <c r="A164" s="5" t="s">
        <v>138</v>
      </c>
      <c r="B164" s="6">
        <v>34</v>
      </c>
      <c r="C164" s="6">
        <v>36</v>
      </c>
      <c r="D164" s="6">
        <v>26</v>
      </c>
      <c r="E164" s="6">
        <v>4</v>
      </c>
      <c r="F164" s="6">
        <v>64</v>
      </c>
      <c r="G164" s="6">
        <v>14</v>
      </c>
      <c r="H164" s="6">
        <v>178</v>
      </c>
      <c r="M164" s="5" t="s">
        <v>107</v>
      </c>
      <c r="N164" s="10">
        <v>14</v>
      </c>
      <c r="O164" s="10">
        <v>8</v>
      </c>
      <c r="P164" s="10">
        <f>SUM(N164:O164)</f>
        <v>22</v>
      </c>
      <c r="Q164" s="48">
        <f t="shared" si="11"/>
        <v>2.2471910112359553E-3</v>
      </c>
    </row>
    <row r="165" spans="1:17">
      <c r="A165" s="5" t="s">
        <v>24</v>
      </c>
      <c r="B165" s="6">
        <v>14</v>
      </c>
      <c r="C165" s="6">
        <v>28</v>
      </c>
      <c r="D165" s="6">
        <v>32</v>
      </c>
      <c r="E165" s="6">
        <v>23</v>
      </c>
      <c r="F165" s="6">
        <v>24</v>
      </c>
      <c r="G165" s="6">
        <v>24</v>
      </c>
      <c r="H165" s="6">
        <v>145</v>
      </c>
      <c r="M165" s="5" t="s">
        <v>12</v>
      </c>
      <c r="N165" s="10">
        <v>2</v>
      </c>
      <c r="O165" s="10">
        <v>13</v>
      </c>
      <c r="P165" s="10">
        <f>SUM(N165:O165)</f>
        <v>15</v>
      </c>
      <c r="Q165" s="48">
        <f t="shared" si="11"/>
        <v>1.5321756894790602E-3</v>
      </c>
    </row>
    <row r="166" spans="1:17">
      <c r="A166" s="5" t="s">
        <v>461</v>
      </c>
      <c r="B166" s="6"/>
      <c r="C166" s="6"/>
      <c r="D166" s="6"/>
      <c r="E166" s="6"/>
      <c r="F166" s="6">
        <v>14</v>
      </c>
      <c r="G166" s="6">
        <v>107</v>
      </c>
      <c r="H166" s="6">
        <v>121</v>
      </c>
      <c r="M166" s="5" t="s">
        <v>302</v>
      </c>
      <c r="N166" s="10"/>
      <c r="O166" s="10">
        <v>12</v>
      </c>
      <c r="P166" s="10">
        <f>SUM(N166:O166)</f>
        <v>12</v>
      </c>
      <c r="Q166" s="48">
        <f t="shared" si="11"/>
        <v>1.2257405515832482E-3</v>
      </c>
    </row>
    <row r="167" spans="1:17">
      <c r="A167" s="5" t="s">
        <v>395</v>
      </c>
      <c r="B167" s="6"/>
      <c r="C167" s="6"/>
      <c r="D167" s="6"/>
      <c r="E167" s="6"/>
      <c r="F167" s="6"/>
      <c r="G167" s="6">
        <v>120</v>
      </c>
      <c r="H167" s="6">
        <v>120</v>
      </c>
      <c r="M167" s="5" t="s">
        <v>164</v>
      </c>
      <c r="N167" s="10">
        <v>7</v>
      </c>
      <c r="O167" s="10">
        <v>0</v>
      </c>
      <c r="P167" s="10">
        <f>SUM(N167:O167)</f>
        <v>7</v>
      </c>
      <c r="Q167" s="48">
        <f t="shared" si="11"/>
        <v>7.1501532175689483E-4</v>
      </c>
    </row>
    <row r="168" spans="1:17">
      <c r="A168" s="5" t="s">
        <v>470</v>
      </c>
      <c r="B168" s="6"/>
      <c r="C168" s="6">
        <v>12</v>
      </c>
      <c r="D168" s="6">
        <v>18</v>
      </c>
      <c r="E168" s="6"/>
      <c r="F168" s="6">
        <v>41</v>
      </c>
      <c r="G168" s="6">
        <v>42</v>
      </c>
      <c r="H168" s="6">
        <v>113</v>
      </c>
      <c r="M168" s="5" t="s">
        <v>292</v>
      </c>
      <c r="N168" s="10"/>
      <c r="O168" s="10">
        <v>4</v>
      </c>
      <c r="P168" s="10">
        <f>SUM(N168:O168)</f>
        <v>4</v>
      </c>
      <c r="Q168" s="48">
        <f t="shared" si="11"/>
        <v>4.0858018386108274E-4</v>
      </c>
    </row>
    <row r="169" spans="1:17">
      <c r="A169" s="5" t="s">
        <v>145</v>
      </c>
      <c r="B169" s="6">
        <v>14</v>
      </c>
      <c r="C169" s="6">
        <v>16</v>
      </c>
      <c r="D169" s="6">
        <v>20</v>
      </c>
      <c r="E169" s="6">
        <v>14</v>
      </c>
      <c r="F169" s="6">
        <v>4</v>
      </c>
      <c r="G169" s="6">
        <v>6</v>
      </c>
      <c r="H169" s="6">
        <v>74</v>
      </c>
      <c r="M169" s="5" t="s">
        <v>300</v>
      </c>
      <c r="N169" s="10"/>
      <c r="O169" s="10">
        <v>4</v>
      </c>
      <c r="P169" s="10">
        <f>SUM(N169:O169)</f>
        <v>4</v>
      </c>
      <c r="Q169" s="48">
        <f t="shared" si="11"/>
        <v>4.0858018386108274E-4</v>
      </c>
    </row>
    <row r="170" spans="1:17">
      <c r="A170" s="5" t="s">
        <v>358</v>
      </c>
      <c r="B170" s="6"/>
      <c r="C170" s="6"/>
      <c r="D170" s="6"/>
      <c r="E170" s="6">
        <v>15</v>
      </c>
      <c r="F170" s="6"/>
      <c r="G170" s="6">
        <v>50</v>
      </c>
      <c r="H170" s="6">
        <v>65</v>
      </c>
      <c r="M170" s="5" t="s">
        <v>196</v>
      </c>
      <c r="N170" s="10">
        <v>3</v>
      </c>
      <c r="O170" s="10">
        <v>1</v>
      </c>
      <c r="P170" s="10">
        <f>SUM(N170:O170)</f>
        <v>4</v>
      </c>
      <c r="Q170" s="48">
        <f t="shared" si="11"/>
        <v>4.0858018386108274E-4</v>
      </c>
    </row>
    <row r="171" spans="1:17">
      <c r="A171" s="5" t="s">
        <v>466</v>
      </c>
      <c r="B171" s="6">
        <v>23</v>
      </c>
      <c r="C171" s="6"/>
      <c r="D171" s="6"/>
      <c r="E171" s="6">
        <v>8</v>
      </c>
      <c r="F171" s="6">
        <v>10</v>
      </c>
      <c r="G171" s="6"/>
      <c r="H171" s="6">
        <v>41</v>
      </c>
      <c r="M171" s="5" t="s">
        <v>147</v>
      </c>
      <c r="N171" s="10">
        <v>2</v>
      </c>
      <c r="O171" s="10">
        <v>2</v>
      </c>
      <c r="P171" s="10">
        <f>SUM(N171:O171)</f>
        <v>4</v>
      </c>
      <c r="Q171" s="48">
        <f t="shared" si="11"/>
        <v>4.0858018386108274E-4</v>
      </c>
    </row>
    <row r="172" spans="1:17" hidden="1">
      <c r="A172" s="5" t="s">
        <v>17</v>
      </c>
      <c r="B172" s="6">
        <v>2</v>
      </c>
      <c r="C172" s="6">
        <v>2</v>
      </c>
      <c r="D172" s="6">
        <v>3</v>
      </c>
      <c r="E172" s="6">
        <v>14</v>
      </c>
      <c r="F172" s="6"/>
      <c r="G172" s="6">
        <v>15</v>
      </c>
      <c r="H172" s="6">
        <v>36</v>
      </c>
      <c r="M172" s="5" t="s">
        <v>17</v>
      </c>
      <c r="N172" s="10">
        <v>2</v>
      </c>
      <c r="O172" s="10">
        <v>2</v>
      </c>
      <c r="P172" s="10">
        <f>SUM(N172:O172)</f>
        <v>4</v>
      </c>
      <c r="Q172" s="48">
        <f t="shared" si="11"/>
        <v>4.0858018386108274E-4</v>
      </c>
    </row>
    <row r="173" spans="1:17" hidden="1">
      <c r="A173" s="5" t="s">
        <v>306</v>
      </c>
      <c r="B173" s="6"/>
      <c r="C173" s="6">
        <v>1</v>
      </c>
      <c r="D173" s="6">
        <v>5</v>
      </c>
      <c r="E173" s="6"/>
      <c r="F173" s="6">
        <v>13</v>
      </c>
      <c r="G173" s="6">
        <v>12</v>
      </c>
      <c r="H173" s="6">
        <v>31</v>
      </c>
      <c r="M173" s="5" t="s">
        <v>306</v>
      </c>
      <c r="N173" s="10"/>
      <c r="O173" s="10">
        <v>1</v>
      </c>
      <c r="P173" s="10">
        <f>SUM(N173:O173)</f>
        <v>1</v>
      </c>
      <c r="Q173" s="48">
        <f t="shared" si="11"/>
        <v>1.0214504596527068E-4</v>
      </c>
    </row>
    <row r="174" spans="1:17" hidden="1">
      <c r="A174" s="5" t="s">
        <v>390</v>
      </c>
      <c r="B174" s="6"/>
      <c r="C174" s="6"/>
      <c r="D174" s="6"/>
      <c r="E174" s="6"/>
      <c r="F174" s="6">
        <v>15</v>
      </c>
      <c r="G174" s="6">
        <v>15</v>
      </c>
      <c r="H174" s="6">
        <v>30</v>
      </c>
      <c r="M174" s="5" t="s">
        <v>390</v>
      </c>
      <c r="N174" s="10"/>
      <c r="O174" s="10"/>
      <c r="P174" s="10">
        <f>SUM(N174:O174)</f>
        <v>0</v>
      </c>
      <c r="Q174" s="48">
        <f t="shared" si="11"/>
        <v>0</v>
      </c>
    </row>
    <row r="175" spans="1:17" hidden="1">
      <c r="A175" s="5" t="s">
        <v>307</v>
      </c>
      <c r="B175" s="6"/>
      <c r="C175" s="6">
        <v>10</v>
      </c>
      <c r="D175" s="6">
        <v>4</v>
      </c>
      <c r="E175" s="6"/>
      <c r="F175" s="6">
        <v>5</v>
      </c>
      <c r="G175" s="6">
        <v>8</v>
      </c>
      <c r="H175" s="6">
        <v>27</v>
      </c>
      <c r="M175" s="5" t="s">
        <v>307</v>
      </c>
      <c r="N175" s="10"/>
      <c r="O175" s="10">
        <v>10</v>
      </c>
      <c r="P175" s="10">
        <f>SUM(N175:O175)</f>
        <v>10</v>
      </c>
      <c r="Q175" s="48">
        <f t="shared" si="11"/>
        <v>1.0214504596527069E-3</v>
      </c>
    </row>
    <row r="176" spans="1:17" hidden="1">
      <c r="A176" s="5" t="s">
        <v>298</v>
      </c>
      <c r="B176" s="6"/>
      <c r="C176" s="6">
        <v>11</v>
      </c>
      <c r="D176" s="6">
        <v>2</v>
      </c>
      <c r="E176" s="6"/>
      <c r="F176" s="6">
        <v>4</v>
      </c>
      <c r="G176" s="6">
        <v>3</v>
      </c>
      <c r="H176" s="6">
        <v>20</v>
      </c>
      <c r="M176" s="5" t="s">
        <v>298</v>
      </c>
      <c r="N176" s="10"/>
      <c r="O176" s="10">
        <v>11</v>
      </c>
      <c r="P176" s="10">
        <f>SUM(N176:O176)</f>
        <v>11</v>
      </c>
      <c r="Q176" s="48">
        <f t="shared" si="11"/>
        <v>1.1235955056179776E-3</v>
      </c>
    </row>
    <row r="177" spans="1:17">
      <c r="A177" s="5" t="s">
        <v>196</v>
      </c>
      <c r="B177" s="6">
        <v>3</v>
      </c>
      <c r="C177" s="6">
        <v>1</v>
      </c>
      <c r="D177" s="6">
        <v>1</v>
      </c>
      <c r="E177" s="6">
        <v>14</v>
      </c>
      <c r="F177" s="6"/>
      <c r="G177" s="6"/>
      <c r="H177" s="6">
        <v>19</v>
      </c>
      <c r="M177" s="5" t="s">
        <v>304</v>
      </c>
      <c r="N177" s="10"/>
      <c r="O177" s="10">
        <v>3</v>
      </c>
      <c r="P177" s="10">
        <f>SUM(N177:O177)</f>
        <v>3</v>
      </c>
      <c r="Q177" s="48">
        <f t="shared" si="11"/>
        <v>3.0643513789581204E-4</v>
      </c>
    </row>
    <row r="178" spans="1:17">
      <c r="A178" s="5" t="s">
        <v>113</v>
      </c>
      <c r="B178" s="6">
        <v>2</v>
      </c>
      <c r="C178" s="6"/>
      <c r="D178" s="6">
        <v>2</v>
      </c>
      <c r="E178" s="6">
        <v>4</v>
      </c>
      <c r="F178" s="6">
        <v>4</v>
      </c>
      <c r="G178" s="6">
        <v>4</v>
      </c>
      <c r="H178" s="6">
        <v>16</v>
      </c>
      <c r="M178" s="5" t="s">
        <v>303</v>
      </c>
      <c r="N178" s="10"/>
      <c r="O178" s="10">
        <v>3</v>
      </c>
      <c r="P178" s="10">
        <f>SUM(N178:O178)</f>
        <v>3</v>
      </c>
      <c r="Q178" s="48">
        <f t="shared" si="11"/>
        <v>3.0643513789581204E-4</v>
      </c>
    </row>
    <row r="179" spans="1:17">
      <c r="A179" s="5" t="s">
        <v>393</v>
      </c>
      <c r="B179" s="6"/>
      <c r="C179" s="6"/>
      <c r="D179" s="6"/>
      <c r="E179" s="6"/>
      <c r="F179" s="6">
        <v>8</v>
      </c>
      <c r="G179" s="6">
        <v>8</v>
      </c>
      <c r="H179" s="6">
        <v>16</v>
      </c>
      <c r="M179" s="5" t="s">
        <v>305</v>
      </c>
      <c r="N179" s="10"/>
      <c r="O179" s="10">
        <v>3</v>
      </c>
      <c r="P179" s="10">
        <f>SUM(N179:O179)</f>
        <v>3</v>
      </c>
      <c r="Q179" s="48">
        <f t="shared" si="11"/>
        <v>3.0643513789581204E-4</v>
      </c>
    </row>
    <row r="180" spans="1:17">
      <c r="A180" s="5" t="s">
        <v>334</v>
      </c>
      <c r="B180" s="6"/>
      <c r="C180" s="6"/>
      <c r="D180" s="6"/>
      <c r="E180" s="6">
        <v>15</v>
      </c>
      <c r="F180" s="6"/>
      <c r="G180" s="6"/>
      <c r="H180" s="6">
        <v>15</v>
      </c>
      <c r="M180" s="5" t="s">
        <v>113</v>
      </c>
      <c r="N180" s="10">
        <v>2</v>
      </c>
      <c r="O180" s="10"/>
      <c r="P180" s="10">
        <f>SUM(N180:O180)</f>
        <v>2</v>
      </c>
      <c r="Q180" s="48">
        <f t="shared" si="11"/>
        <v>2.0429009193054137E-4</v>
      </c>
    </row>
    <row r="181" spans="1:17">
      <c r="A181" s="5" t="s">
        <v>303</v>
      </c>
      <c r="B181" s="6"/>
      <c r="C181" s="6">
        <v>3</v>
      </c>
      <c r="D181" s="6"/>
      <c r="E181" s="6"/>
      <c r="F181" s="6">
        <v>6</v>
      </c>
      <c r="G181" s="6">
        <v>3</v>
      </c>
      <c r="H181" s="6">
        <v>12</v>
      </c>
      <c r="M181" s="5" t="s">
        <v>301</v>
      </c>
      <c r="N181" s="10"/>
      <c r="O181" s="10">
        <v>2</v>
      </c>
      <c r="P181" s="10">
        <f>SUM(N181:O181)</f>
        <v>2</v>
      </c>
      <c r="Q181" s="48">
        <f t="shared" si="11"/>
        <v>2.0429009193054137E-4</v>
      </c>
    </row>
    <row r="182" spans="1:17">
      <c r="A182" s="5" t="s">
        <v>292</v>
      </c>
      <c r="B182" s="6"/>
      <c r="C182" s="6">
        <v>4</v>
      </c>
      <c r="D182" s="6">
        <v>4</v>
      </c>
      <c r="E182" s="6"/>
      <c r="F182" s="6">
        <v>1</v>
      </c>
      <c r="G182" s="6">
        <v>3</v>
      </c>
      <c r="H182" s="6">
        <v>12</v>
      </c>
      <c r="M182" s="5" t="s">
        <v>321</v>
      </c>
      <c r="N182" s="10"/>
      <c r="O182" s="10"/>
      <c r="P182" s="10">
        <f>SUM(N182:O182)</f>
        <v>0</v>
      </c>
      <c r="Q182" s="48">
        <f t="shared" si="11"/>
        <v>0</v>
      </c>
    </row>
    <row r="183" spans="1:17" hidden="1">
      <c r="A183" s="5" t="s">
        <v>301</v>
      </c>
      <c r="B183" s="6"/>
      <c r="C183" s="6">
        <v>2</v>
      </c>
      <c r="D183" s="6"/>
      <c r="E183" s="6"/>
      <c r="F183" s="6">
        <v>6</v>
      </c>
      <c r="G183" s="6">
        <v>3</v>
      </c>
      <c r="H183" s="6">
        <v>11</v>
      </c>
      <c r="M183" s="5" t="s">
        <v>327</v>
      </c>
      <c r="N183" s="10"/>
      <c r="O183" s="10"/>
      <c r="P183" s="10">
        <f t="shared" ref="P161:P192" si="12">SUM(N183:O183)</f>
        <v>0</v>
      </c>
      <c r="Q183" s="48">
        <f t="shared" si="11"/>
        <v>0</v>
      </c>
    </row>
    <row r="184" spans="1:17" hidden="1">
      <c r="A184" s="5" t="s">
        <v>459</v>
      </c>
      <c r="B184" s="6">
        <v>7</v>
      </c>
      <c r="C184" s="6">
        <v>0</v>
      </c>
      <c r="D184" s="6"/>
      <c r="E184" s="6"/>
      <c r="F184" s="6"/>
      <c r="G184" s="6">
        <v>3</v>
      </c>
      <c r="H184" s="6">
        <v>10</v>
      </c>
      <c r="M184" s="5" t="s">
        <v>338</v>
      </c>
      <c r="N184" s="10"/>
      <c r="O184" s="10"/>
      <c r="P184" s="10">
        <f t="shared" si="12"/>
        <v>0</v>
      </c>
      <c r="Q184" s="48">
        <f t="shared" si="11"/>
        <v>0</v>
      </c>
    </row>
    <row r="185" spans="1:17" hidden="1">
      <c r="A185" s="5" t="s">
        <v>304</v>
      </c>
      <c r="B185" s="6"/>
      <c r="C185" s="6">
        <v>3</v>
      </c>
      <c r="D185" s="6">
        <v>3</v>
      </c>
      <c r="E185" s="6"/>
      <c r="F185" s="6">
        <v>3</v>
      </c>
      <c r="G185" s="6">
        <v>1</v>
      </c>
      <c r="H185" s="6">
        <v>10</v>
      </c>
      <c r="M185" s="5" t="s">
        <v>358</v>
      </c>
      <c r="N185" s="10"/>
      <c r="O185" s="10"/>
      <c r="P185" s="10">
        <f t="shared" si="12"/>
        <v>0</v>
      </c>
      <c r="Q185" s="48">
        <f t="shared" si="11"/>
        <v>0</v>
      </c>
    </row>
    <row r="186" spans="1:17" hidden="1">
      <c r="A186" s="5" t="s">
        <v>327</v>
      </c>
      <c r="B186" s="6"/>
      <c r="C186" s="6"/>
      <c r="D186" s="6">
        <v>1</v>
      </c>
      <c r="E186" s="6"/>
      <c r="F186" s="6">
        <v>5</v>
      </c>
      <c r="G186" s="6">
        <v>2</v>
      </c>
      <c r="H186" s="6">
        <v>8</v>
      </c>
      <c r="M186" s="5" t="s">
        <v>334</v>
      </c>
      <c r="N186" s="10"/>
      <c r="O186" s="10"/>
      <c r="P186" s="10">
        <f t="shared" si="12"/>
        <v>0</v>
      </c>
      <c r="Q186" s="48">
        <f t="shared" si="11"/>
        <v>0</v>
      </c>
    </row>
    <row r="187" spans="1:17" hidden="1">
      <c r="A187" s="5" t="s">
        <v>300</v>
      </c>
      <c r="B187" s="6"/>
      <c r="C187" s="6">
        <v>4</v>
      </c>
      <c r="D187" s="6">
        <v>3</v>
      </c>
      <c r="E187" s="6"/>
      <c r="F187" s="6"/>
      <c r="G187" s="6"/>
      <c r="H187" s="6">
        <v>7</v>
      </c>
      <c r="M187" s="5" t="s">
        <v>368</v>
      </c>
      <c r="N187" s="10"/>
      <c r="O187" s="10"/>
      <c r="P187" s="10">
        <f t="shared" si="12"/>
        <v>0</v>
      </c>
      <c r="Q187" s="48">
        <f t="shared" si="11"/>
        <v>0</v>
      </c>
    </row>
    <row r="188" spans="1:17" hidden="1">
      <c r="A188" s="5" t="s">
        <v>463</v>
      </c>
      <c r="B188" s="6"/>
      <c r="C188" s="6"/>
      <c r="D188" s="6"/>
      <c r="E188" s="6"/>
      <c r="F188" s="6">
        <v>6</v>
      </c>
      <c r="G188" s="6"/>
      <c r="H188" s="6">
        <v>6</v>
      </c>
      <c r="M188" s="5" t="s">
        <v>383</v>
      </c>
      <c r="N188" s="10"/>
      <c r="O188" s="10"/>
      <c r="P188" s="10">
        <f t="shared" si="12"/>
        <v>0</v>
      </c>
      <c r="Q188" s="48">
        <f t="shared" si="11"/>
        <v>0</v>
      </c>
    </row>
    <row r="189" spans="1:17" hidden="1">
      <c r="A189" s="5" t="s">
        <v>147</v>
      </c>
      <c r="B189" s="6">
        <v>2</v>
      </c>
      <c r="C189" s="6">
        <v>2</v>
      </c>
      <c r="D189" s="6"/>
      <c r="E189" s="6"/>
      <c r="F189" s="6"/>
      <c r="G189" s="6"/>
      <c r="H189" s="6">
        <v>4</v>
      </c>
      <c r="M189" s="5" t="s">
        <v>385</v>
      </c>
      <c r="N189" s="10"/>
      <c r="O189" s="10"/>
      <c r="P189" s="10">
        <f t="shared" si="12"/>
        <v>0</v>
      </c>
      <c r="Q189" s="48">
        <f t="shared" si="11"/>
        <v>0</v>
      </c>
    </row>
    <row r="190" spans="1:17" hidden="1">
      <c r="A190" s="5" t="s">
        <v>458</v>
      </c>
      <c r="B190" s="6"/>
      <c r="C190" s="6"/>
      <c r="D190" s="6"/>
      <c r="E190" s="6">
        <v>4</v>
      </c>
      <c r="F190" s="6"/>
      <c r="G190" s="6"/>
      <c r="H190" s="6">
        <v>4</v>
      </c>
      <c r="M190" s="5" t="s">
        <v>395</v>
      </c>
      <c r="N190" s="10"/>
      <c r="O190" s="10"/>
      <c r="P190" s="10">
        <f t="shared" si="12"/>
        <v>0</v>
      </c>
      <c r="Q190" s="48">
        <f t="shared" si="11"/>
        <v>0</v>
      </c>
    </row>
    <row r="191" spans="1:17" hidden="1">
      <c r="A191" s="5" t="s">
        <v>321</v>
      </c>
      <c r="B191" s="6"/>
      <c r="C191" s="6"/>
      <c r="D191" s="6">
        <v>4</v>
      </c>
      <c r="E191" s="6"/>
      <c r="F191" s="6"/>
      <c r="G191" s="6"/>
      <c r="H191" s="6">
        <v>4</v>
      </c>
      <c r="M191" s="5" t="s">
        <v>393</v>
      </c>
      <c r="N191" s="10"/>
      <c r="O191" s="10"/>
      <c r="P191" s="10">
        <f t="shared" si="12"/>
        <v>0</v>
      </c>
      <c r="Q191" s="48">
        <f t="shared" si="11"/>
        <v>0</v>
      </c>
    </row>
    <row r="192" spans="1:17" hidden="1">
      <c r="A192" s="5" t="s">
        <v>391</v>
      </c>
      <c r="B192" s="6"/>
      <c r="C192" s="6"/>
      <c r="D192" s="6"/>
      <c r="E192" s="6"/>
      <c r="F192" s="6">
        <v>4</v>
      </c>
      <c r="G192" s="6"/>
      <c r="H192" s="6">
        <v>4</v>
      </c>
      <c r="M192" s="5" t="s">
        <v>392</v>
      </c>
      <c r="N192" s="10"/>
      <c r="O192" s="10"/>
      <c r="P192" s="10">
        <f t="shared" si="12"/>
        <v>0</v>
      </c>
      <c r="Q192" s="48">
        <f t="shared" si="11"/>
        <v>0</v>
      </c>
    </row>
    <row r="193" spans="1:17" hidden="1">
      <c r="A193" s="5" t="s">
        <v>305</v>
      </c>
      <c r="B193" s="6"/>
      <c r="C193" s="6">
        <v>3</v>
      </c>
      <c r="D193" s="6"/>
      <c r="E193" s="6"/>
      <c r="F193" s="6"/>
      <c r="G193" s="6"/>
      <c r="H193" s="6">
        <v>3</v>
      </c>
      <c r="M193" s="5" t="s">
        <v>391</v>
      </c>
      <c r="N193" s="10"/>
      <c r="O193" s="10"/>
      <c r="P193" s="10">
        <f t="shared" ref="P193:P224" si="13">SUM(N193:O193)</f>
        <v>0</v>
      </c>
      <c r="Q193" s="48">
        <f t="shared" si="11"/>
        <v>0</v>
      </c>
    </row>
    <row r="194" spans="1:17" hidden="1">
      <c r="A194" s="5" t="s">
        <v>389</v>
      </c>
      <c r="B194" s="6"/>
      <c r="C194" s="6"/>
      <c r="D194" s="6"/>
      <c r="E194" s="6"/>
      <c r="F194" s="6">
        <v>1</v>
      </c>
      <c r="G194" s="6"/>
      <c r="H194" s="6">
        <v>1</v>
      </c>
      <c r="M194" s="5" t="s">
        <v>389</v>
      </c>
      <c r="N194" s="10"/>
      <c r="O194" s="10"/>
      <c r="P194" s="10">
        <f t="shared" si="13"/>
        <v>0</v>
      </c>
      <c r="Q194" s="48">
        <f t="shared" ref="Q194:Q195" si="14">+P194/$P$195</f>
        <v>0</v>
      </c>
    </row>
    <row r="195" spans="1:17" ht="15">
      <c r="A195" s="5" t="s">
        <v>421</v>
      </c>
      <c r="B195" s="6">
        <v>4725</v>
      </c>
      <c r="C195" s="6">
        <v>5065</v>
      </c>
      <c r="D195" s="6">
        <v>3669</v>
      </c>
      <c r="E195" s="6">
        <v>5928</v>
      </c>
      <c r="F195" s="6">
        <v>10174</v>
      </c>
      <c r="G195" s="6">
        <v>13764</v>
      </c>
      <c r="H195" s="6">
        <v>43325</v>
      </c>
      <c r="M195" s="11" t="s">
        <v>421</v>
      </c>
      <c r="N195" s="12">
        <f t="shared" ref="N195:O195" si="15">SUM(N129:N194)</f>
        <v>4725</v>
      </c>
      <c r="O195" s="12">
        <f t="shared" si="15"/>
        <v>5065</v>
      </c>
      <c r="P195" s="12">
        <f>SUM(P129:P194)</f>
        <v>9790</v>
      </c>
      <c r="Q195" s="50">
        <f t="shared" si="14"/>
        <v>1</v>
      </c>
    </row>
    <row r="197" spans="1:17" hidden="1"/>
    <row r="198" spans="1:17" hidden="1"/>
    <row r="199" spans="1:17" ht="18">
      <c r="M199" s="8" t="s">
        <v>447</v>
      </c>
    </row>
    <row r="200" spans="1:17">
      <c r="A200" s="4" t="s">
        <v>423</v>
      </c>
      <c r="B200" s="4" t="s">
        <v>432</v>
      </c>
    </row>
    <row r="201" spans="1:17" ht="45">
      <c r="A201" s="4" t="s">
        <v>414</v>
      </c>
      <c r="B201" t="s">
        <v>415</v>
      </c>
      <c r="C201" t="s">
        <v>416</v>
      </c>
      <c r="D201" t="s">
        <v>421</v>
      </c>
      <c r="M201" s="11" t="s">
        <v>438</v>
      </c>
      <c r="N201" s="11" t="s">
        <v>415</v>
      </c>
      <c r="O201" s="11" t="s">
        <v>416</v>
      </c>
      <c r="P201" s="9" t="s">
        <v>506</v>
      </c>
    </row>
    <row r="202" spans="1:17">
      <c r="A202" s="5" t="s">
        <v>454</v>
      </c>
      <c r="B202" s="6">
        <v>1195</v>
      </c>
      <c r="C202" s="6">
        <v>1512</v>
      </c>
      <c r="D202" s="6">
        <v>2707</v>
      </c>
      <c r="M202" s="23" t="s">
        <v>454</v>
      </c>
      <c r="N202" s="46">
        <v>1195</v>
      </c>
      <c r="O202" s="46">
        <v>1512</v>
      </c>
      <c r="P202" s="46">
        <v>2707</v>
      </c>
    </row>
    <row r="203" spans="1:17">
      <c r="A203" s="22" t="s">
        <v>41</v>
      </c>
      <c r="B203" s="6">
        <v>871</v>
      </c>
      <c r="C203" s="6">
        <v>736</v>
      </c>
      <c r="D203" s="6">
        <v>1607</v>
      </c>
      <c r="M203" s="22" t="s">
        <v>41</v>
      </c>
      <c r="N203" s="6">
        <v>871</v>
      </c>
      <c r="O203" s="6">
        <v>736</v>
      </c>
      <c r="P203" s="6">
        <v>1607</v>
      </c>
    </row>
    <row r="204" spans="1:17">
      <c r="A204" s="22" t="s">
        <v>215</v>
      </c>
      <c r="B204" s="6">
        <v>324</v>
      </c>
      <c r="C204" s="6">
        <v>776</v>
      </c>
      <c r="D204" s="6">
        <v>1100</v>
      </c>
      <c r="M204" s="22" t="s">
        <v>215</v>
      </c>
      <c r="N204" s="6">
        <v>324</v>
      </c>
      <c r="O204" s="6">
        <v>776</v>
      </c>
      <c r="P204" s="6">
        <v>1100</v>
      </c>
    </row>
    <row r="205" spans="1:17">
      <c r="A205" s="5" t="s">
        <v>68</v>
      </c>
      <c r="B205" s="6">
        <v>529</v>
      </c>
      <c r="C205" s="6">
        <v>491</v>
      </c>
      <c r="D205" s="6">
        <v>1020</v>
      </c>
      <c r="M205" s="23" t="s">
        <v>68</v>
      </c>
      <c r="N205" s="46">
        <v>529</v>
      </c>
      <c r="O205" s="46">
        <v>491</v>
      </c>
      <c r="P205" s="46">
        <v>1020</v>
      </c>
    </row>
    <row r="206" spans="1:17">
      <c r="A206" s="22" t="s">
        <v>69</v>
      </c>
      <c r="B206" s="6">
        <v>529</v>
      </c>
      <c r="C206" s="6"/>
      <c r="D206" s="6">
        <v>529</v>
      </c>
      <c r="M206" s="22" t="s">
        <v>69</v>
      </c>
      <c r="N206" s="6">
        <v>529</v>
      </c>
      <c r="O206" s="6"/>
      <c r="P206" s="6">
        <v>529</v>
      </c>
    </row>
    <row r="207" spans="1:17">
      <c r="A207" s="22" t="s">
        <v>257</v>
      </c>
      <c r="B207" s="6"/>
      <c r="C207" s="6">
        <v>491</v>
      </c>
      <c r="D207" s="6">
        <v>491</v>
      </c>
      <c r="M207" s="22" t="s">
        <v>257</v>
      </c>
      <c r="N207" s="6"/>
      <c r="O207" s="6">
        <v>491</v>
      </c>
      <c r="P207" s="6">
        <v>491</v>
      </c>
    </row>
    <row r="208" spans="1:17">
      <c r="A208" s="5" t="s">
        <v>34</v>
      </c>
      <c r="B208" s="6">
        <v>470</v>
      </c>
      <c r="C208" s="6">
        <v>456</v>
      </c>
      <c r="D208" s="6">
        <v>926</v>
      </c>
      <c r="M208" s="23" t="s">
        <v>34</v>
      </c>
      <c r="N208" s="46">
        <v>470</v>
      </c>
      <c r="O208" s="46">
        <v>456</v>
      </c>
      <c r="P208" s="46">
        <v>926</v>
      </c>
    </row>
    <row r="209" spans="1:16">
      <c r="A209" s="22" t="s">
        <v>35</v>
      </c>
      <c r="B209" s="6">
        <v>470</v>
      </c>
      <c r="C209" s="6">
        <v>456</v>
      </c>
      <c r="D209" s="6">
        <v>926</v>
      </c>
      <c r="M209" s="22" t="s">
        <v>35</v>
      </c>
      <c r="N209" s="6">
        <v>470</v>
      </c>
      <c r="O209" s="6">
        <v>456</v>
      </c>
      <c r="P209" s="6">
        <v>926</v>
      </c>
    </row>
    <row r="210" spans="1:16">
      <c r="A210" s="5" t="s">
        <v>169</v>
      </c>
      <c r="B210" s="6">
        <v>336</v>
      </c>
      <c r="C210" s="6">
        <v>192</v>
      </c>
      <c r="D210" s="6">
        <v>528</v>
      </c>
      <c r="M210" s="23" t="s">
        <v>169</v>
      </c>
      <c r="N210" s="46">
        <v>336</v>
      </c>
      <c r="O210" s="46">
        <v>192</v>
      </c>
      <c r="P210" s="46">
        <v>528</v>
      </c>
    </row>
    <row r="211" spans="1:16">
      <c r="A211" s="22" t="s">
        <v>170</v>
      </c>
      <c r="B211" s="6">
        <v>208</v>
      </c>
      <c r="C211" s="6">
        <v>131</v>
      </c>
      <c r="D211" s="6">
        <v>339</v>
      </c>
      <c r="M211" s="22" t="s">
        <v>170</v>
      </c>
      <c r="N211" s="6">
        <v>208</v>
      </c>
      <c r="O211" s="6">
        <v>131</v>
      </c>
      <c r="P211" s="6">
        <v>339</v>
      </c>
    </row>
    <row r="212" spans="1:16">
      <c r="A212" s="22" t="s">
        <v>174</v>
      </c>
      <c r="B212" s="6">
        <v>126</v>
      </c>
      <c r="C212" s="6">
        <v>61</v>
      </c>
      <c r="D212" s="6">
        <v>187</v>
      </c>
      <c r="M212" s="22" t="s">
        <v>174</v>
      </c>
      <c r="N212" s="6">
        <v>126</v>
      </c>
      <c r="O212" s="6">
        <v>61</v>
      </c>
      <c r="P212" s="6">
        <v>187</v>
      </c>
    </row>
    <row r="213" spans="1:16">
      <c r="A213" s="22" t="s">
        <v>178</v>
      </c>
      <c r="B213" s="6">
        <v>2</v>
      </c>
      <c r="C213" s="6"/>
      <c r="D213" s="6">
        <v>2</v>
      </c>
      <c r="M213" s="22" t="s">
        <v>178</v>
      </c>
      <c r="N213" s="6">
        <v>2</v>
      </c>
      <c r="O213" s="6"/>
      <c r="P213" s="6">
        <v>2</v>
      </c>
    </row>
    <row r="214" spans="1:16">
      <c r="A214" s="5" t="s">
        <v>469</v>
      </c>
      <c r="B214" s="6">
        <v>145</v>
      </c>
      <c r="C214" s="6">
        <v>380</v>
      </c>
      <c r="D214" s="6">
        <v>525</v>
      </c>
      <c r="M214" s="23" t="s">
        <v>469</v>
      </c>
      <c r="N214" s="46">
        <v>145</v>
      </c>
      <c r="O214" s="46">
        <v>380</v>
      </c>
      <c r="P214" s="46">
        <v>525</v>
      </c>
    </row>
    <row r="215" spans="1:16">
      <c r="A215" s="22" t="s">
        <v>54</v>
      </c>
      <c r="B215" s="6">
        <v>145</v>
      </c>
      <c r="C215" s="6">
        <v>157</v>
      </c>
      <c r="D215" s="6">
        <v>302</v>
      </c>
      <c r="M215" s="22" t="s">
        <v>54</v>
      </c>
      <c r="N215" s="6">
        <v>145</v>
      </c>
      <c r="O215" s="6">
        <v>157</v>
      </c>
      <c r="P215" s="6">
        <v>302</v>
      </c>
    </row>
    <row r="216" spans="1:16">
      <c r="A216" s="22" t="s">
        <v>262</v>
      </c>
      <c r="B216" s="6"/>
      <c r="C216" s="6">
        <v>223</v>
      </c>
      <c r="D216" s="6">
        <v>223</v>
      </c>
      <c r="M216" s="22" t="s">
        <v>262</v>
      </c>
      <c r="N216" s="6"/>
      <c r="O216" s="6">
        <v>223</v>
      </c>
      <c r="P216" s="6">
        <v>223</v>
      </c>
    </row>
    <row r="217" spans="1:16">
      <c r="A217" s="5" t="s">
        <v>58</v>
      </c>
      <c r="B217" s="6">
        <v>210</v>
      </c>
      <c r="C217" s="6">
        <v>191</v>
      </c>
      <c r="D217" s="6">
        <v>401</v>
      </c>
      <c r="M217" s="23" t="s">
        <v>58</v>
      </c>
      <c r="N217" s="46">
        <v>210</v>
      </c>
      <c r="O217" s="46">
        <v>191</v>
      </c>
      <c r="P217" s="46">
        <v>401</v>
      </c>
    </row>
    <row r="218" spans="1:16">
      <c r="A218" s="22" t="s">
        <v>59</v>
      </c>
      <c r="B218" s="6">
        <v>210</v>
      </c>
      <c r="C218" s="6">
        <v>191</v>
      </c>
      <c r="D218" s="6">
        <v>401</v>
      </c>
      <c r="M218" s="22" t="s">
        <v>59</v>
      </c>
      <c r="N218" s="6">
        <v>210</v>
      </c>
      <c r="O218" s="6">
        <v>191</v>
      </c>
      <c r="P218" s="6">
        <v>401</v>
      </c>
    </row>
    <row r="219" spans="1:16">
      <c r="A219" s="5" t="s">
        <v>465</v>
      </c>
      <c r="B219" s="6">
        <v>211</v>
      </c>
      <c r="C219" s="6">
        <v>165</v>
      </c>
      <c r="D219" s="6">
        <v>376</v>
      </c>
      <c r="M219" s="23" t="s">
        <v>465</v>
      </c>
      <c r="N219" s="46">
        <v>211</v>
      </c>
      <c r="O219" s="46">
        <v>165</v>
      </c>
      <c r="P219" s="46">
        <v>376</v>
      </c>
    </row>
    <row r="220" spans="1:16">
      <c r="A220" s="22" t="s">
        <v>182</v>
      </c>
      <c r="B220" s="6">
        <v>200</v>
      </c>
      <c r="C220" s="6">
        <v>160</v>
      </c>
      <c r="D220" s="6">
        <v>360</v>
      </c>
      <c r="M220" s="22" t="s">
        <v>182</v>
      </c>
      <c r="N220" s="6">
        <v>200</v>
      </c>
      <c r="O220" s="6">
        <v>160</v>
      </c>
      <c r="P220" s="6">
        <v>360</v>
      </c>
    </row>
    <row r="221" spans="1:16">
      <c r="A221" s="22" t="s">
        <v>20</v>
      </c>
      <c r="B221" s="6">
        <v>11</v>
      </c>
      <c r="C221" s="6">
        <v>5</v>
      </c>
      <c r="D221" s="6">
        <v>16</v>
      </c>
      <c r="M221" s="22" t="s">
        <v>20</v>
      </c>
      <c r="N221" s="6">
        <v>11</v>
      </c>
      <c r="O221" s="6">
        <v>5</v>
      </c>
      <c r="P221" s="6">
        <v>16</v>
      </c>
    </row>
    <row r="222" spans="1:16">
      <c r="A222" s="5" t="s">
        <v>227</v>
      </c>
      <c r="B222" s="6">
        <v>151</v>
      </c>
      <c r="C222" s="6">
        <v>127</v>
      </c>
      <c r="D222" s="6">
        <v>278</v>
      </c>
      <c r="M222" s="23" t="s">
        <v>227</v>
      </c>
      <c r="N222" s="46">
        <v>151</v>
      </c>
      <c r="O222" s="46">
        <v>127</v>
      </c>
      <c r="P222" s="46">
        <v>278</v>
      </c>
    </row>
    <row r="223" spans="1:16">
      <c r="A223" s="22" t="s">
        <v>228</v>
      </c>
      <c r="B223" s="6">
        <v>151</v>
      </c>
      <c r="C223" s="6"/>
      <c r="D223" s="6">
        <v>151</v>
      </c>
      <c r="M223" s="22" t="s">
        <v>228</v>
      </c>
      <c r="N223" s="6">
        <v>151</v>
      </c>
      <c r="O223" s="6"/>
      <c r="P223" s="6">
        <v>151</v>
      </c>
    </row>
    <row r="224" spans="1:16">
      <c r="A224" s="22" t="s">
        <v>308</v>
      </c>
      <c r="B224" s="6"/>
      <c r="C224" s="6">
        <v>119</v>
      </c>
      <c r="D224" s="6">
        <v>119</v>
      </c>
      <c r="M224" s="22" t="s">
        <v>308</v>
      </c>
      <c r="N224" s="6"/>
      <c r="O224" s="6">
        <v>119</v>
      </c>
      <c r="P224" s="6">
        <v>119</v>
      </c>
    </row>
    <row r="225" spans="1:16">
      <c r="A225" s="22" t="s">
        <v>297</v>
      </c>
      <c r="B225" s="6"/>
      <c r="C225" s="6">
        <v>8</v>
      </c>
      <c r="D225" s="6">
        <v>8</v>
      </c>
      <c r="M225" s="22" t="s">
        <v>297</v>
      </c>
      <c r="N225" s="6"/>
      <c r="O225" s="6">
        <v>8</v>
      </c>
      <c r="P225" s="6">
        <v>8</v>
      </c>
    </row>
    <row r="226" spans="1:16">
      <c r="A226" s="5" t="s">
        <v>456</v>
      </c>
      <c r="B226" s="6">
        <v>166</v>
      </c>
      <c r="C226" s="6">
        <v>72</v>
      </c>
      <c r="D226" s="6">
        <v>238</v>
      </c>
      <c r="M226" s="23" t="s">
        <v>456</v>
      </c>
      <c r="N226" s="46">
        <v>166</v>
      </c>
      <c r="O226" s="46">
        <v>72</v>
      </c>
      <c r="P226" s="46">
        <v>238</v>
      </c>
    </row>
    <row r="227" spans="1:16">
      <c r="A227" s="22" t="s">
        <v>108</v>
      </c>
      <c r="B227" s="6">
        <v>106</v>
      </c>
      <c r="C227" s="6">
        <v>60</v>
      </c>
      <c r="D227" s="6">
        <v>166</v>
      </c>
      <c r="M227" s="22" t="s">
        <v>108</v>
      </c>
      <c r="N227" s="6">
        <v>106</v>
      </c>
      <c r="O227" s="6">
        <v>60</v>
      </c>
      <c r="P227" s="6">
        <v>166</v>
      </c>
    </row>
    <row r="228" spans="1:16">
      <c r="A228" s="22" t="s">
        <v>126</v>
      </c>
      <c r="B228" s="6">
        <v>28</v>
      </c>
      <c r="C228" s="6">
        <v>4</v>
      </c>
      <c r="D228" s="6">
        <v>32</v>
      </c>
      <c r="M228" s="22" t="s">
        <v>126</v>
      </c>
      <c r="N228" s="6">
        <v>28</v>
      </c>
      <c r="O228" s="6">
        <v>4</v>
      </c>
      <c r="P228" s="6">
        <v>32</v>
      </c>
    </row>
    <row r="229" spans="1:16">
      <c r="A229" s="22" t="s">
        <v>127</v>
      </c>
      <c r="B229" s="6">
        <v>20</v>
      </c>
      <c r="C229" s="6"/>
      <c r="D229" s="6">
        <v>20</v>
      </c>
      <c r="M229" s="22" t="s">
        <v>127</v>
      </c>
      <c r="N229" s="6">
        <v>20</v>
      </c>
      <c r="O229" s="6"/>
      <c r="P229" s="6">
        <v>20</v>
      </c>
    </row>
    <row r="230" spans="1:16">
      <c r="A230" s="22" t="s">
        <v>121</v>
      </c>
      <c r="B230" s="6">
        <v>12</v>
      </c>
      <c r="C230" s="6">
        <v>8</v>
      </c>
      <c r="D230" s="6">
        <v>20</v>
      </c>
      <c r="M230" s="22" t="s">
        <v>121</v>
      </c>
      <c r="N230" s="6">
        <v>12</v>
      </c>
      <c r="O230" s="6">
        <v>8</v>
      </c>
      <c r="P230" s="6">
        <v>20</v>
      </c>
    </row>
    <row r="231" spans="1:16">
      <c r="A231" s="5" t="s">
        <v>78</v>
      </c>
      <c r="B231" s="6">
        <v>117</v>
      </c>
      <c r="C231" s="6">
        <v>107</v>
      </c>
      <c r="D231" s="6">
        <v>224</v>
      </c>
      <c r="M231" s="23" t="s">
        <v>78</v>
      </c>
      <c r="N231" s="46">
        <v>117</v>
      </c>
      <c r="O231" s="46">
        <v>107</v>
      </c>
      <c r="P231" s="46">
        <v>224</v>
      </c>
    </row>
    <row r="232" spans="1:16">
      <c r="A232" s="22" t="s">
        <v>231</v>
      </c>
      <c r="B232" s="6">
        <v>62</v>
      </c>
      <c r="C232" s="6">
        <v>54</v>
      </c>
      <c r="D232" s="6">
        <v>116</v>
      </c>
      <c r="M232" s="22" t="s">
        <v>231</v>
      </c>
      <c r="N232" s="6">
        <v>62</v>
      </c>
      <c r="O232" s="6">
        <v>54</v>
      </c>
      <c r="P232" s="6">
        <v>116</v>
      </c>
    </row>
    <row r="233" spans="1:16">
      <c r="A233" s="22" t="s">
        <v>79</v>
      </c>
      <c r="B233" s="6">
        <v>55</v>
      </c>
      <c r="C233" s="6">
        <v>53</v>
      </c>
      <c r="D233" s="6">
        <v>108</v>
      </c>
      <c r="M233" s="22" t="s">
        <v>79</v>
      </c>
      <c r="N233" s="6">
        <v>55</v>
      </c>
      <c r="O233" s="6">
        <v>53</v>
      </c>
      <c r="P233" s="6">
        <v>108</v>
      </c>
    </row>
    <row r="234" spans="1:16">
      <c r="A234" s="5" t="s">
        <v>467</v>
      </c>
      <c r="B234" s="6">
        <v>112</v>
      </c>
      <c r="C234" s="6">
        <v>108</v>
      </c>
      <c r="D234" s="6">
        <v>220</v>
      </c>
      <c r="M234" s="23" t="s">
        <v>467</v>
      </c>
      <c r="N234" s="46">
        <v>112</v>
      </c>
      <c r="O234" s="46">
        <v>108</v>
      </c>
      <c r="P234" s="46">
        <v>220</v>
      </c>
    </row>
    <row r="235" spans="1:16">
      <c r="A235" s="22" t="s">
        <v>186</v>
      </c>
      <c r="B235" s="6">
        <v>112</v>
      </c>
      <c r="C235" s="6">
        <v>89</v>
      </c>
      <c r="D235" s="6">
        <v>201</v>
      </c>
      <c r="M235" s="22" t="s">
        <v>186</v>
      </c>
      <c r="N235" s="6">
        <v>112</v>
      </c>
      <c r="O235" s="6">
        <v>89</v>
      </c>
      <c r="P235" s="6">
        <v>201</v>
      </c>
    </row>
    <row r="236" spans="1:16">
      <c r="A236" s="22" t="s">
        <v>250</v>
      </c>
      <c r="B236" s="6"/>
      <c r="C236" s="6">
        <v>11</v>
      </c>
      <c r="D236" s="6">
        <v>11</v>
      </c>
      <c r="M236" s="22" t="s">
        <v>250</v>
      </c>
      <c r="N236" s="6"/>
      <c r="O236" s="6">
        <v>11</v>
      </c>
      <c r="P236" s="6">
        <v>11</v>
      </c>
    </row>
    <row r="237" spans="1:16">
      <c r="A237" s="22" t="s">
        <v>246</v>
      </c>
      <c r="B237" s="6"/>
      <c r="C237" s="6">
        <v>8</v>
      </c>
      <c r="D237" s="6">
        <v>8</v>
      </c>
      <c r="M237" s="22" t="s">
        <v>246</v>
      </c>
      <c r="N237" s="6"/>
      <c r="O237" s="6">
        <v>8</v>
      </c>
      <c r="P237" s="6">
        <v>8</v>
      </c>
    </row>
    <row r="238" spans="1:16">
      <c r="A238" s="5" t="s">
        <v>208</v>
      </c>
      <c r="B238" s="6">
        <v>111</v>
      </c>
      <c r="C238" s="6">
        <v>103</v>
      </c>
      <c r="D238" s="6">
        <v>214</v>
      </c>
      <c r="M238" s="23" t="s">
        <v>208</v>
      </c>
      <c r="N238" s="46">
        <v>111</v>
      </c>
      <c r="O238" s="46">
        <v>103</v>
      </c>
      <c r="P238" s="46">
        <v>214</v>
      </c>
    </row>
    <row r="239" spans="1:16">
      <c r="A239" s="22" t="s">
        <v>209</v>
      </c>
      <c r="B239" s="6">
        <v>111</v>
      </c>
      <c r="C239" s="6">
        <v>103</v>
      </c>
      <c r="D239" s="6">
        <v>214</v>
      </c>
      <c r="M239" s="22" t="s">
        <v>209</v>
      </c>
      <c r="N239" s="6">
        <v>111</v>
      </c>
      <c r="O239" s="6">
        <v>103</v>
      </c>
      <c r="P239" s="6">
        <v>214</v>
      </c>
    </row>
    <row r="240" spans="1:16">
      <c r="A240" s="5" t="s">
        <v>102</v>
      </c>
      <c r="B240" s="6">
        <v>23</v>
      </c>
      <c r="C240" s="6">
        <v>184</v>
      </c>
      <c r="D240" s="6">
        <v>207</v>
      </c>
      <c r="M240" s="23" t="s">
        <v>102</v>
      </c>
      <c r="N240" s="46">
        <v>23</v>
      </c>
      <c r="O240" s="46">
        <v>184</v>
      </c>
      <c r="P240" s="46">
        <v>207</v>
      </c>
    </row>
    <row r="241" spans="1:16">
      <c r="A241" s="22" t="s">
        <v>274</v>
      </c>
      <c r="B241" s="6"/>
      <c r="C241" s="6">
        <v>184</v>
      </c>
      <c r="D241" s="6">
        <v>184</v>
      </c>
      <c r="M241" s="22" t="s">
        <v>274</v>
      </c>
      <c r="N241" s="6"/>
      <c r="O241" s="6">
        <v>184</v>
      </c>
      <c r="P241" s="6">
        <v>184</v>
      </c>
    </row>
    <row r="242" spans="1:16">
      <c r="A242" s="22" t="s">
        <v>103</v>
      </c>
      <c r="B242" s="6">
        <v>23</v>
      </c>
      <c r="C242" s="6"/>
      <c r="D242" s="6">
        <v>23</v>
      </c>
      <c r="M242" s="22" t="s">
        <v>103</v>
      </c>
      <c r="N242" s="6">
        <v>23</v>
      </c>
      <c r="O242" s="6"/>
      <c r="P242" s="6">
        <v>23</v>
      </c>
    </row>
    <row r="243" spans="1:16">
      <c r="A243" s="5" t="s">
        <v>242</v>
      </c>
      <c r="B243" s="6">
        <v>92</v>
      </c>
      <c r="C243" s="6">
        <v>100</v>
      </c>
      <c r="D243" s="6">
        <v>192</v>
      </c>
      <c r="M243" s="23" t="s">
        <v>242</v>
      </c>
      <c r="N243" s="46">
        <v>92</v>
      </c>
      <c r="O243" s="46">
        <v>100</v>
      </c>
      <c r="P243" s="46">
        <v>192</v>
      </c>
    </row>
    <row r="244" spans="1:16">
      <c r="A244" s="22" t="s">
        <v>243</v>
      </c>
      <c r="B244" s="6">
        <v>92</v>
      </c>
      <c r="C244" s="6">
        <v>100</v>
      </c>
      <c r="D244" s="6">
        <v>192</v>
      </c>
      <c r="M244" s="22" t="s">
        <v>243</v>
      </c>
      <c r="N244" s="6">
        <v>92</v>
      </c>
      <c r="O244" s="6">
        <v>100</v>
      </c>
      <c r="P244" s="6">
        <v>192</v>
      </c>
    </row>
    <row r="245" spans="1:16">
      <c r="A245" s="5" t="s">
        <v>455</v>
      </c>
      <c r="B245" s="6">
        <v>86</v>
      </c>
      <c r="C245" s="6">
        <v>84</v>
      </c>
      <c r="D245" s="6">
        <v>170</v>
      </c>
      <c r="M245" s="23" t="s">
        <v>455</v>
      </c>
      <c r="N245" s="46">
        <v>86</v>
      </c>
      <c r="O245" s="46">
        <v>84</v>
      </c>
      <c r="P245" s="46">
        <v>170</v>
      </c>
    </row>
    <row r="246" spans="1:16">
      <c r="A246" s="22" t="s">
        <v>137</v>
      </c>
      <c r="B246" s="6">
        <v>26</v>
      </c>
      <c r="C246" s="6">
        <v>32</v>
      </c>
      <c r="D246" s="6">
        <v>58</v>
      </c>
      <c r="M246" s="22" t="s">
        <v>137</v>
      </c>
      <c r="N246" s="6">
        <v>26</v>
      </c>
      <c r="O246" s="6">
        <v>32</v>
      </c>
      <c r="P246" s="6">
        <v>58</v>
      </c>
    </row>
    <row r="247" spans="1:16">
      <c r="A247" s="22" t="s">
        <v>133</v>
      </c>
      <c r="B247" s="6">
        <v>20</v>
      </c>
      <c r="C247" s="6">
        <v>32</v>
      </c>
      <c r="D247" s="6">
        <v>52</v>
      </c>
      <c r="M247" s="22" t="s">
        <v>133</v>
      </c>
      <c r="N247" s="6">
        <v>20</v>
      </c>
      <c r="O247" s="6">
        <v>32</v>
      </c>
      <c r="P247" s="6">
        <v>52</v>
      </c>
    </row>
    <row r="248" spans="1:16">
      <c r="A248" s="22" t="s">
        <v>136</v>
      </c>
      <c r="B248" s="6">
        <v>24</v>
      </c>
      <c r="C248" s="6">
        <v>12</v>
      </c>
      <c r="D248" s="6">
        <v>36</v>
      </c>
      <c r="M248" s="22" t="s">
        <v>136</v>
      </c>
      <c r="N248" s="6">
        <v>24</v>
      </c>
      <c r="O248" s="6">
        <v>12</v>
      </c>
      <c r="P248" s="6">
        <v>36</v>
      </c>
    </row>
    <row r="249" spans="1:16">
      <c r="A249" s="22" t="s">
        <v>132</v>
      </c>
      <c r="B249" s="6">
        <v>12</v>
      </c>
      <c r="C249" s="6">
        <v>2</v>
      </c>
      <c r="D249" s="6">
        <v>14</v>
      </c>
      <c r="M249" s="22" t="s">
        <v>132</v>
      </c>
      <c r="N249" s="6">
        <v>12</v>
      </c>
      <c r="O249" s="6">
        <v>2</v>
      </c>
      <c r="P249" s="6">
        <v>14</v>
      </c>
    </row>
    <row r="250" spans="1:16">
      <c r="A250" s="22" t="s">
        <v>135</v>
      </c>
      <c r="B250" s="6">
        <v>2</v>
      </c>
      <c r="C250" s="6">
        <v>4</v>
      </c>
      <c r="D250" s="6">
        <v>6</v>
      </c>
      <c r="M250" s="22" t="s">
        <v>135</v>
      </c>
      <c r="N250" s="6">
        <v>2</v>
      </c>
      <c r="O250" s="6">
        <v>4</v>
      </c>
      <c r="P250" s="6">
        <v>6</v>
      </c>
    </row>
    <row r="251" spans="1:16">
      <c r="A251" s="22" t="s">
        <v>134</v>
      </c>
      <c r="B251" s="6">
        <v>2</v>
      </c>
      <c r="C251" s="6">
        <v>2</v>
      </c>
      <c r="D251" s="6">
        <v>4</v>
      </c>
      <c r="M251" s="22" t="s">
        <v>134</v>
      </c>
      <c r="N251" s="6">
        <v>2</v>
      </c>
      <c r="O251" s="6">
        <v>2</v>
      </c>
      <c r="P251" s="6">
        <v>4</v>
      </c>
    </row>
    <row r="252" spans="1:16">
      <c r="A252" s="5" t="s">
        <v>462</v>
      </c>
      <c r="B252" s="6">
        <v>86</v>
      </c>
      <c r="C252" s="6">
        <v>81</v>
      </c>
      <c r="D252" s="6">
        <v>167</v>
      </c>
      <c r="M252" s="23" t="s">
        <v>462</v>
      </c>
      <c r="N252" s="46">
        <v>86</v>
      </c>
      <c r="O252" s="46">
        <v>81</v>
      </c>
      <c r="P252" s="46">
        <v>167</v>
      </c>
    </row>
    <row r="253" spans="1:16">
      <c r="A253" s="22" t="s">
        <v>90</v>
      </c>
      <c r="B253" s="6">
        <v>86</v>
      </c>
      <c r="C253" s="6">
        <v>81</v>
      </c>
      <c r="D253" s="6">
        <v>167</v>
      </c>
      <c r="M253" s="22" t="s">
        <v>90</v>
      </c>
      <c r="N253" s="6">
        <v>86</v>
      </c>
      <c r="O253" s="6">
        <v>81</v>
      </c>
      <c r="P253" s="6">
        <v>167</v>
      </c>
    </row>
    <row r="254" spans="1:16">
      <c r="A254" s="5" t="s">
        <v>62</v>
      </c>
      <c r="B254" s="6">
        <v>85</v>
      </c>
      <c r="C254" s="6">
        <v>72</v>
      </c>
      <c r="D254" s="6">
        <v>157</v>
      </c>
      <c r="M254" s="23" t="s">
        <v>62</v>
      </c>
      <c r="N254" s="46">
        <v>85</v>
      </c>
      <c r="O254" s="46">
        <v>72</v>
      </c>
      <c r="P254" s="46">
        <v>157</v>
      </c>
    </row>
    <row r="255" spans="1:16">
      <c r="A255" s="22" t="s">
        <v>63</v>
      </c>
      <c r="B255" s="6">
        <v>85</v>
      </c>
      <c r="C255" s="6">
        <v>72</v>
      </c>
      <c r="D255" s="6">
        <v>157</v>
      </c>
      <c r="M255" s="22" t="s">
        <v>63</v>
      </c>
      <c r="N255" s="6">
        <v>85</v>
      </c>
      <c r="O255" s="6">
        <v>72</v>
      </c>
      <c r="P255" s="6">
        <v>157</v>
      </c>
    </row>
    <row r="256" spans="1:16">
      <c r="A256" s="5" t="s">
        <v>28</v>
      </c>
      <c r="B256" s="6">
        <v>73</v>
      </c>
      <c r="C256" s="6">
        <v>70</v>
      </c>
      <c r="D256" s="6">
        <v>143</v>
      </c>
      <c r="M256" s="23" t="s">
        <v>28</v>
      </c>
      <c r="N256" s="46">
        <v>73</v>
      </c>
      <c r="O256" s="46">
        <v>70</v>
      </c>
      <c r="P256" s="46">
        <v>143</v>
      </c>
    </row>
    <row r="257" spans="1:16">
      <c r="A257" s="22" t="s">
        <v>29</v>
      </c>
      <c r="B257" s="6">
        <v>73</v>
      </c>
      <c r="C257" s="6">
        <v>52</v>
      </c>
      <c r="D257" s="6">
        <v>125</v>
      </c>
      <c r="M257" s="22" t="s">
        <v>29</v>
      </c>
      <c r="N257" s="6">
        <v>73</v>
      </c>
      <c r="O257" s="6">
        <v>52</v>
      </c>
      <c r="P257" s="6">
        <v>125</v>
      </c>
    </row>
    <row r="258" spans="1:16">
      <c r="A258" s="22" t="s">
        <v>247</v>
      </c>
      <c r="B258" s="6"/>
      <c r="C258" s="6">
        <v>18</v>
      </c>
      <c r="D258" s="6">
        <v>18</v>
      </c>
      <c r="M258" s="22" t="s">
        <v>247</v>
      </c>
      <c r="N258" s="6"/>
      <c r="O258" s="6">
        <v>18</v>
      </c>
      <c r="P258" s="6">
        <v>18</v>
      </c>
    </row>
    <row r="259" spans="1:16">
      <c r="A259" s="5" t="s">
        <v>31</v>
      </c>
      <c r="B259" s="6">
        <v>67</v>
      </c>
      <c r="C259" s="6">
        <v>64</v>
      </c>
      <c r="D259" s="6">
        <v>131</v>
      </c>
      <c r="M259" s="23" t="s">
        <v>31</v>
      </c>
      <c r="N259" s="46">
        <v>67</v>
      </c>
      <c r="O259" s="46">
        <v>64</v>
      </c>
      <c r="P259" s="46">
        <v>131</v>
      </c>
    </row>
    <row r="260" spans="1:16">
      <c r="A260" s="22" t="s">
        <v>32</v>
      </c>
      <c r="B260" s="6">
        <v>67</v>
      </c>
      <c r="C260" s="6">
        <v>64</v>
      </c>
      <c r="D260" s="6">
        <v>131</v>
      </c>
      <c r="M260" s="22" t="s">
        <v>32</v>
      </c>
      <c r="N260" s="6">
        <v>67</v>
      </c>
      <c r="O260" s="6">
        <v>64</v>
      </c>
      <c r="P260" s="6">
        <v>131</v>
      </c>
    </row>
    <row r="261" spans="1:16">
      <c r="A261" s="5" t="s">
        <v>464</v>
      </c>
      <c r="B261" s="6">
        <v>34</v>
      </c>
      <c r="C261" s="6">
        <v>67</v>
      </c>
      <c r="D261" s="6">
        <v>101</v>
      </c>
      <c r="M261" s="23" t="s">
        <v>464</v>
      </c>
      <c r="N261" s="46">
        <v>34</v>
      </c>
      <c r="O261" s="46">
        <v>67</v>
      </c>
      <c r="P261" s="46">
        <v>101</v>
      </c>
    </row>
    <row r="262" spans="1:16">
      <c r="A262" s="22" t="s">
        <v>238</v>
      </c>
      <c r="B262" s="6">
        <v>34</v>
      </c>
      <c r="C262" s="6">
        <v>67</v>
      </c>
      <c r="D262" s="6">
        <v>101</v>
      </c>
      <c r="M262" s="22" t="s">
        <v>238</v>
      </c>
      <c r="N262" s="6">
        <v>34</v>
      </c>
      <c r="O262" s="6">
        <v>67</v>
      </c>
      <c r="P262" s="6">
        <v>101</v>
      </c>
    </row>
    <row r="263" spans="1:16">
      <c r="A263" s="5" t="s">
        <v>128</v>
      </c>
      <c r="B263" s="6">
        <v>50</v>
      </c>
      <c r="C263" s="6">
        <v>38</v>
      </c>
      <c r="D263" s="6">
        <v>88</v>
      </c>
      <c r="M263" s="23" t="s">
        <v>128</v>
      </c>
      <c r="N263" s="46">
        <v>50</v>
      </c>
      <c r="O263" s="46">
        <v>38</v>
      </c>
      <c r="P263" s="46">
        <v>88</v>
      </c>
    </row>
    <row r="264" spans="1:16">
      <c r="A264" s="22" t="s">
        <v>129</v>
      </c>
      <c r="B264" s="6">
        <v>50</v>
      </c>
      <c r="C264" s="6">
        <v>38</v>
      </c>
      <c r="D264" s="6">
        <v>88</v>
      </c>
      <c r="M264" s="22" t="s">
        <v>129</v>
      </c>
      <c r="N264" s="6">
        <v>50</v>
      </c>
      <c r="O264" s="6">
        <v>38</v>
      </c>
      <c r="P264" s="6">
        <v>88</v>
      </c>
    </row>
    <row r="265" spans="1:16">
      <c r="A265" s="5" t="s">
        <v>115</v>
      </c>
      <c r="B265" s="6">
        <v>48</v>
      </c>
      <c r="C265" s="6">
        <v>36</v>
      </c>
      <c r="D265" s="6">
        <v>84</v>
      </c>
      <c r="M265" s="23" t="s">
        <v>115</v>
      </c>
      <c r="N265" s="46">
        <v>48</v>
      </c>
      <c r="O265" s="46">
        <v>36</v>
      </c>
      <c r="P265" s="46">
        <v>84</v>
      </c>
    </row>
    <row r="266" spans="1:16">
      <c r="A266" s="22" t="s">
        <v>119</v>
      </c>
      <c r="B266" s="6">
        <v>22</v>
      </c>
      <c r="C266" s="6">
        <v>20</v>
      </c>
      <c r="D266" s="6">
        <v>42</v>
      </c>
      <c r="M266" s="22" t="s">
        <v>119</v>
      </c>
      <c r="N266" s="6">
        <v>22</v>
      </c>
      <c r="O266" s="6">
        <v>20</v>
      </c>
      <c r="P266" s="6">
        <v>42</v>
      </c>
    </row>
    <row r="267" spans="1:16">
      <c r="A267" s="22" t="s">
        <v>116</v>
      </c>
      <c r="B267" s="6">
        <v>26</v>
      </c>
      <c r="C267" s="6">
        <v>16</v>
      </c>
      <c r="D267" s="6">
        <v>42</v>
      </c>
      <c r="M267" s="22" t="s">
        <v>116</v>
      </c>
      <c r="N267" s="6">
        <v>26</v>
      </c>
      <c r="O267" s="6">
        <v>16</v>
      </c>
      <c r="P267" s="6">
        <v>42</v>
      </c>
    </row>
    <row r="268" spans="1:16">
      <c r="A268" s="5" t="s">
        <v>240</v>
      </c>
      <c r="B268" s="6">
        <v>48</v>
      </c>
      <c r="C268" s="6">
        <v>30</v>
      </c>
      <c r="D268" s="6">
        <v>78</v>
      </c>
      <c r="M268" s="23" t="s">
        <v>240</v>
      </c>
      <c r="N268" s="46">
        <v>48</v>
      </c>
      <c r="O268" s="46">
        <v>30</v>
      </c>
      <c r="P268" s="46">
        <v>78</v>
      </c>
    </row>
    <row r="269" spans="1:16">
      <c r="A269" s="22" t="s">
        <v>241</v>
      </c>
      <c r="B269" s="6">
        <v>48</v>
      </c>
      <c r="C269" s="6">
        <v>30</v>
      </c>
      <c r="D269" s="6">
        <v>78</v>
      </c>
      <c r="M269" s="22" t="s">
        <v>241</v>
      </c>
      <c r="N269" s="6">
        <v>48</v>
      </c>
      <c r="O269" s="6">
        <v>30</v>
      </c>
      <c r="P269" s="6">
        <v>78</v>
      </c>
    </row>
    <row r="270" spans="1:16">
      <c r="A270" s="5" t="s">
        <v>468</v>
      </c>
      <c r="B270" s="6">
        <v>35</v>
      </c>
      <c r="C270" s="6">
        <v>38</v>
      </c>
      <c r="D270" s="6">
        <v>73</v>
      </c>
      <c r="M270" s="23" t="s">
        <v>468</v>
      </c>
      <c r="N270" s="46">
        <v>35</v>
      </c>
      <c r="O270" s="46">
        <v>38</v>
      </c>
      <c r="P270" s="46">
        <v>73</v>
      </c>
    </row>
    <row r="271" spans="1:16">
      <c r="A271" s="22" t="s">
        <v>193</v>
      </c>
      <c r="B271" s="6">
        <v>35</v>
      </c>
      <c r="C271" s="6">
        <v>38</v>
      </c>
      <c r="D271" s="6">
        <v>73</v>
      </c>
      <c r="M271" s="22" t="s">
        <v>193</v>
      </c>
      <c r="N271" s="6">
        <v>35</v>
      </c>
      <c r="O271" s="6">
        <v>38</v>
      </c>
      <c r="P271" s="6">
        <v>73</v>
      </c>
    </row>
    <row r="272" spans="1:16">
      <c r="A272" s="5" t="s">
        <v>138</v>
      </c>
      <c r="B272" s="6">
        <v>34</v>
      </c>
      <c r="C272" s="6">
        <v>36</v>
      </c>
      <c r="D272" s="6">
        <v>70</v>
      </c>
      <c r="M272" s="23" t="s">
        <v>138</v>
      </c>
      <c r="N272" s="46">
        <v>34</v>
      </c>
      <c r="O272" s="46">
        <v>36</v>
      </c>
      <c r="P272" s="46">
        <v>70</v>
      </c>
    </row>
    <row r="273" spans="1:16">
      <c r="A273" s="22" t="s">
        <v>140</v>
      </c>
      <c r="B273" s="6">
        <v>24</v>
      </c>
      <c r="C273" s="6">
        <v>24</v>
      </c>
      <c r="D273" s="6">
        <v>48</v>
      </c>
      <c r="M273" s="22" t="s">
        <v>140</v>
      </c>
      <c r="N273" s="6">
        <v>24</v>
      </c>
      <c r="O273" s="6">
        <v>24</v>
      </c>
      <c r="P273" s="6">
        <v>48</v>
      </c>
    </row>
    <row r="274" spans="1:16">
      <c r="A274" s="22" t="s">
        <v>139</v>
      </c>
      <c r="B274" s="6">
        <v>10</v>
      </c>
      <c r="C274" s="6">
        <v>12</v>
      </c>
      <c r="D274" s="6">
        <v>22</v>
      </c>
      <c r="M274" s="22" t="s">
        <v>139</v>
      </c>
      <c r="N274" s="6">
        <v>10</v>
      </c>
      <c r="O274" s="6">
        <v>12</v>
      </c>
      <c r="P274" s="6">
        <v>22</v>
      </c>
    </row>
    <row r="275" spans="1:16">
      <c r="A275" s="5" t="s">
        <v>457</v>
      </c>
      <c r="B275" s="6">
        <v>28</v>
      </c>
      <c r="C275" s="6">
        <v>31</v>
      </c>
      <c r="D275" s="6">
        <v>59</v>
      </c>
      <c r="M275" s="23" t="s">
        <v>457</v>
      </c>
      <c r="N275" s="46">
        <v>28</v>
      </c>
      <c r="O275" s="46">
        <v>31</v>
      </c>
      <c r="P275" s="46">
        <v>59</v>
      </c>
    </row>
    <row r="276" spans="1:16">
      <c r="A276" s="22" t="s">
        <v>159</v>
      </c>
      <c r="B276" s="6">
        <v>21</v>
      </c>
      <c r="C276" s="6">
        <v>13</v>
      </c>
      <c r="D276" s="6">
        <v>34</v>
      </c>
      <c r="M276" s="22" t="s">
        <v>159</v>
      </c>
      <c r="N276" s="6">
        <v>21</v>
      </c>
      <c r="O276" s="6">
        <v>13</v>
      </c>
      <c r="P276" s="6">
        <v>34</v>
      </c>
    </row>
    <row r="277" spans="1:16">
      <c r="A277" s="22" t="s">
        <v>85</v>
      </c>
      <c r="B277" s="6">
        <v>7</v>
      </c>
      <c r="C277" s="6">
        <v>7</v>
      </c>
      <c r="D277" s="6">
        <v>14</v>
      </c>
      <c r="M277" s="22" t="s">
        <v>85</v>
      </c>
      <c r="N277" s="6">
        <v>7</v>
      </c>
      <c r="O277" s="6">
        <v>7</v>
      </c>
      <c r="P277" s="6">
        <v>14</v>
      </c>
    </row>
    <row r="278" spans="1:16">
      <c r="A278" s="22" t="s">
        <v>283</v>
      </c>
      <c r="B278" s="6"/>
      <c r="C278" s="6">
        <v>11</v>
      </c>
      <c r="D278" s="6">
        <v>11</v>
      </c>
      <c r="M278" s="22" t="s">
        <v>283</v>
      </c>
      <c r="N278" s="6"/>
      <c r="O278" s="6">
        <v>11</v>
      </c>
      <c r="P278" s="6">
        <v>11</v>
      </c>
    </row>
    <row r="279" spans="1:16">
      <c r="A279" s="5" t="s">
        <v>95</v>
      </c>
      <c r="B279" s="6">
        <v>36</v>
      </c>
      <c r="C279" s="6">
        <v>21</v>
      </c>
      <c r="D279" s="6">
        <v>57</v>
      </c>
      <c r="M279" s="23" t="s">
        <v>95</v>
      </c>
      <c r="N279" s="46">
        <v>36</v>
      </c>
      <c r="O279" s="46">
        <v>21</v>
      </c>
      <c r="P279" s="46">
        <v>57</v>
      </c>
    </row>
    <row r="280" spans="1:16">
      <c r="A280" s="22" t="s">
        <v>96</v>
      </c>
      <c r="B280" s="6">
        <v>36</v>
      </c>
      <c r="C280" s="6"/>
      <c r="D280" s="6">
        <v>36</v>
      </c>
      <c r="M280" s="22" t="s">
        <v>96</v>
      </c>
      <c r="N280" s="6">
        <v>36</v>
      </c>
      <c r="O280" s="6"/>
      <c r="P280" s="6">
        <v>36</v>
      </c>
    </row>
    <row r="281" spans="1:16">
      <c r="A281" s="22" t="s">
        <v>297</v>
      </c>
      <c r="B281" s="6"/>
      <c r="C281" s="6">
        <v>20</v>
      </c>
      <c r="D281" s="6">
        <v>20</v>
      </c>
      <c r="M281" s="22" t="s">
        <v>297</v>
      </c>
      <c r="N281" s="6"/>
      <c r="O281" s="6">
        <v>20</v>
      </c>
      <c r="P281" s="6">
        <v>20</v>
      </c>
    </row>
    <row r="282" spans="1:16">
      <c r="A282" s="22" t="s">
        <v>293</v>
      </c>
      <c r="B282" s="6"/>
      <c r="C282" s="6">
        <v>1</v>
      </c>
      <c r="D282" s="6">
        <v>1</v>
      </c>
      <c r="M282" s="22" t="s">
        <v>293</v>
      </c>
      <c r="N282" s="6"/>
      <c r="O282" s="6">
        <v>1</v>
      </c>
      <c r="P282" s="6">
        <v>1</v>
      </c>
    </row>
    <row r="283" spans="1:16">
      <c r="A283" s="5" t="s">
        <v>149</v>
      </c>
      <c r="B283" s="6">
        <v>6</v>
      </c>
      <c r="C283" s="6">
        <v>40</v>
      </c>
      <c r="D283" s="6">
        <v>46</v>
      </c>
      <c r="M283" s="23" t="s">
        <v>149</v>
      </c>
      <c r="N283" s="46">
        <v>6</v>
      </c>
      <c r="O283" s="46">
        <v>40</v>
      </c>
      <c r="P283" s="46">
        <v>46</v>
      </c>
    </row>
    <row r="284" spans="1:16">
      <c r="A284" s="22" t="s">
        <v>150</v>
      </c>
      <c r="B284" s="6">
        <v>6</v>
      </c>
      <c r="C284" s="6">
        <v>40</v>
      </c>
      <c r="D284" s="6">
        <v>46</v>
      </c>
      <c r="M284" s="22" t="s">
        <v>150</v>
      </c>
      <c r="N284" s="6">
        <v>6</v>
      </c>
      <c r="O284" s="6">
        <v>40</v>
      </c>
      <c r="P284" s="6">
        <v>46</v>
      </c>
    </row>
    <row r="285" spans="1:16">
      <c r="A285" s="5" t="s">
        <v>201</v>
      </c>
      <c r="B285" s="6">
        <v>25</v>
      </c>
      <c r="C285" s="6">
        <v>18</v>
      </c>
      <c r="D285" s="6">
        <v>43</v>
      </c>
      <c r="M285" s="23" t="s">
        <v>201</v>
      </c>
      <c r="N285" s="46">
        <v>25</v>
      </c>
      <c r="O285" s="46">
        <v>18</v>
      </c>
      <c r="P285" s="46">
        <v>43</v>
      </c>
    </row>
    <row r="286" spans="1:16">
      <c r="A286" s="22" t="s">
        <v>202</v>
      </c>
      <c r="B286" s="6">
        <v>25</v>
      </c>
      <c r="C286" s="6"/>
      <c r="D286" s="6">
        <v>25</v>
      </c>
      <c r="M286" s="22" t="s">
        <v>202</v>
      </c>
      <c r="N286" s="6">
        <v>25</v>
      </c>
      <c r="O286" s="6"/>
      <c r="P286" s="6">
        <v>25</v>
      </c>
    </row>
    <row r="287" spans="1:16">
      <c r="A287" s="22" t="s">
        <v>285</v>
      </c>
      <c r="B287" s="6"/>
      <c r="C287" s="6">
        <v>18</v>
      </c>
      <c r="D287" s="6">
        <v>18</v>
      </c>
      <c r="M287" s="22" t="s">
        <v>285</v>
      </c>
      <c r="N287" s="6"/>
      <c r="O287" s="6">
        <v>18</v>
      </c>
      <c r="P287" s="6">
        <v>18</v>
      </c>
    </row>
    <row r="288" spans="1:16">
      <c r="A288" s="22" t="s">
        <v>277</v>
      </c>
      <c r="B288" s="6"/>
      <c r="C288" s="6">
        <v>0</v>
      </c>
      <c r="D288" s="6">
        <v>0</v>
      </c>
      <c r="M288" s="22" t="s">
        <v>277</v>
      </c>
      <c r="N288" s="6"/>
      <c r="O288" s="6">
        <v>0</v>
      </c>
      <c r="P288" s="6">
        <v>0</v>
      </c>
    </row>
    <row r="289" spans="1:16">
      <c r="A289" s="5" t="s">
        <v>24</v>
      </c>
      <c r="B289" s="6">
        <v>14</v>
      </c>
      <c r="C289" s="6">
        <v>28</v>
      </c>
      <c r="D289" s="6">
        <v>42</v>
      </c>
      <c r="M289" s="23" t="s">
        <v>24</v>
      </c>
      <c r="N289" s="46">
        <v>14</v>
      </c>
      <c r="O289" s="46">
        <v>28</v>
      </c>
      <c r="P289" s="46">
        <v>42</v>
      </c>
    </row>
    <row r="290" spans="1:16">
      <c r="A290" s="22" t="s">
        <v>25</v>
      </c>
      <c r="B290" s="6">
        <v>14</v>
      </c>
      <c r="C290" s="6">
        <v>28</v>
      </c>
      <c r="D290" s="6">
        <v>42</v>
      </c>
      <c r="M290" s="22" t="s">
        <v>25</v>
      </c>
      <c r="N290" s="6">
        <v>14</v>
      </c>
      <c r="O290" s="6">
        <v>28</v>
      </c>
      <c r="P290" s="6">
        <v>42</v>
      </c>
    </row>
    <row r="291" spans="1:16">
      <c r="A291" s="5" t="s">
        <v>460</v>
      </c>
      <c r="B291" s="6">
        <v>23</v>
      </c>
      <c r="C291" s="6">
        <v>16</v>
      </c>
      <c r="D291" s="6">
        <v>39</v>
      </c>
      <c r="M291" s="23" t="s">
        <v>460</v>
      </c>
      <c r="N291" s="46">
        <v>23</v>
      </c>
      <c r="O291" s="46">
        <v>16</v>
      </c>
      <c r="P291" s="46">
        <v>39</v>
      </c>
    </row>
    <row r="292" spans="1:16">
      <c r="A292" s="22" t="s">
        <v>154</v>
      </c>
      <c r="B292" s="6">
        <v>23</v>
      </c>
      <c r="C292" s="6">
        <v>15</v>
      </c>
      <c r="D292" s="6">
        <v>38</v>
      </c>
      <c r="M292" s="22" t="s">
        <v>154</v>
      </c>
      <c r="N292" s="6">
        <v>23</v>
      </c>
      <c r="O292" s="6">
        <v>15</v>
      </c>
      <c r="P292" s="6">
        <v>38</v>
      </c>
    </row>
    <row r="293" spans="1:16">
      <c r="A293" s="22" t="s">
        <v>245</v>
      </c>
      <c r="B293" s="6"/>
      <c r="C293" s="6">
        <v>1</v>
      </c>
      <c r="D293" s="6">
        <v>1</v>
      </c>
      <c r="M293" s="22" t="s">
        <v>245</v>
      </c>
      <c r="N293" s="6"/>
      <c r="O293" s="6">
        <v>1</v>
      </c>
      <c r="P293" s="6">
        <v>1</v>
      </c>
    </row>
    <row r="294" spans="1:16">
      <c r="A294" s="5" t="s">
        <v>145</v>
      </c>
      <c r="B294" s="6">
        <v>14</v>
      </c>
      <c r="C294" s="6">
        <v>16</v>
      </c>
      <c r="D294" s="6">
        <v>30</v>
      </c>
      <c r="M294" s="23" t="s">
        <v>145</v>
      </c>
      <c r="N294" s="46">
        <v>14</v>
      </c>
      <c r="O294" s="46">
        <v>16</v>
      </c>
      <c r="P294" s="46">
        <v>30</v>
      </c>
    </row>
    <row r="295" spans="1:16">
      <c r="A295" s="22" t="s">
        <v>146</v>
      </c>
      <c r="B295" s="6">
        <v>14</v>
      </c>
      <c r="C295" s="6">
        <v>16</v>
      </c>
      <c r="D295" s="6">
        <v>30</v>
      </c>
      <c r="M295" s="22" t="s">
        <v>146</v>
      </c>
      <c r="N295" s="6">
        <v>14</v>
      </c>
      <c r="O295" s="6">
        <v>16</v>
      </c>
      <c r="P295" s="6">
        <v>30</v>
      </c>
    </row>
    <row r="296" spans="1:16">
      <c r="A296" s="5" t="s">
        <v>466</v>
      </c>
      <c r="B296" s="6">
        <v>23</v>
      </c>
      <c r="C296" s="6"/>
      <c r="D296" s="6">
        <v>23</v>
      </c>
      <c r="M296" s="23" t="s">
        <v>466</v>
      </c>
      <c r="N296" s="46">
        <v>23</v>
      </c>
      <c r="O296" s="46"/>
      <c r="P296" s="46">
        <v>23</v>
      </c>
    </row>
    <row r="297" spans="1:16">
      <c r="A297" s="22" t="s">
        <v>223</v>
      </c>
      <c r="B297" s="6">
        <v>23</v>
      </c>
      <c r="C297" s="6"/>
      <c r="D297" s="6">
        <v>23</v>
      </c>
      <c r="M297" s="22" t="s">
        <v>223</v>
      </c>
      <c r="N297" s="6">
        <v>23</v>
      </c>
      <c r="O297" s="6"/>
      <c r="P297" s="6">
        <v>23</v>
      </c>
    </row>
    <row r="298" spans="1:16">
      <c r="A298" s="5" t="s">
        <v>141</v>
      </c>
      <c r="B298" s="6">
        <v>10</v>
      </c>
      <c r="C298" s="6">
        <v>12</v>
      </c>
      <c r="D298" s="6">
        <v>22</v>
      </c>
      <c r="M298" s="23" t="s">
        <v>141</v>
      </c>
      <c r="N298" s="46">
        <v>10</v>
      </c>
      <c r="O298" s="46">
        <v>12</v>
      </c>
      <c r="P298" s="46">
        <v>22</v>
      </c>
    </row>
    <row r="299" spans="1:16">
      <c r="A299" s="22" t="s">
        <v>143</v>
      </c>
      <c r="B299" s="6">
        <v>6</v>
      </c>
      <c r="C299" s="6">
        <v>8</v>
      </c>
      <c r="D299" s="6">
        <v>14</v>
      </c>
      <c r="M299" s="22" t="s">
        <v>143</v>
      </c>
      <c r="N299" s="6">
        <v>6</v>
      </c>
      <c r="O299" s="6">
        <v>8</v>
      </c>
      <c r="P299" s="6">
        <v>14</v>
      </c>
    </row>
    <row r="300" spans="1:16">
      <c r="A300" s="22" t="s">
        <v>144</v>
      </c>
      <c r="B300" s="6">
        <v>2</v>
      </c>
      <c r="C300" s="6">
        <v>2</v>
      </c>
      <c r="D300" s="6">
        <v>4</v>
      </c>
      <c r="M300" s="22" t="s">
        <v>144</v>
      </c>
      <c r="N300" s="6">
        <v>2</v>
      </c>
      <c r="O300" s="6">
        <v>2</v>
      </c>
      <c r="P300" s="6">
        <v>4</v>
      </c>
    </row>
    <row r="301" spans="1:16">
      <c r="A301" s="22" t="s">
        <v>142</v>
      </c>
      <c r="B301" s="6">
        <v>2</v>
      </c>
      <c r="C301" s="6">
        <v>2</v>
      </c>
      <c r="D301" s="6">
        <v>4</v>
      </c>
      <c r="M301" s="22" t="s">
        <v>142</v>
      </c>
      <c r="N301" s="6">
        <v>2</v>
      </c>
      <c r="O301" s="6">
        <v>2</v>
      </c>
      <c r="P301" s="6">
        <v>4</v>
      </c>
    </row>
    <row r="302" spans="1:16">
      <c r="A302" s="5" t="s">
        <v>107</v>
      </c>
      <c r="B302" s="6">
        <v>14</v>
      </c>
      <c r="C302" s="6">
        <v>8</v>
      </c>
      <c r="D302" s="6">
        <v>22</v>
      </c>
      <c r="M302" s="23" t="s">
        <v>107</v>
      </c>
      <c r="N302" s="46">
        <v>14</v>
      </c>
      <c r="O302" s="46">
        <v>8</v>
      </c>
      <c r="P302" s="46">
        <v>22</v>
      </c>
    </row>
    <row r="303" spans="1:16">
      <c r="A303" s="22" t="s">
        <v>108</v>
      </c>
      <c r="B303" s="6">
        <v>10</v>
      </c>
      <c r="C303" s="6">
        <v>4</v>
      </c>
      <c r="D303" s="6">
        <v>14</v>
      </c>
      <c r="M303" s="22" t="s">
        <v>108</v>
      </c>
      <c r="N303" s="6">
        <v>10</v>
      </c>
      <c r="O303" s="6">
        <v>4</v>
      </c>
      <c r="P303" s="6">
        <v>14</v>
      </c>
    </row>
    <row r="304" spans="1:16">
      <c r="A304" s="22" t="s">
        <v>112</v>
      </c>
      <c r="B304" s="6">
        <v>4</v>
      </c>
      <c r="C304" s="6">
        <v>4</v>
      </c>
      <c r="D304" s="6">
        <v>8</v>
      </c>
      <c r="M304" s="22" t="s">
        <v>112</v>
      </c>
      <c r="N304" s="6">
        <v>4</v>
      </c>
      <c r="O304" s="6">
        <v>4</v>
      </c>
      <c r="P304" s="6">
        <v>8</v>
      </c>
    </row>
    <row r="305" spans="1:16">
      <c r="A305" s="5" t="s">
        <v>12</v>
      </c>
      <c r="B305" s="6">
        <v>2</v>
      </c>
      <c r="C305" s="6">
        <v>13</v>
      </c>
      <c r="D305" s="6">
        <v>15</v>
      </c>
      <c r="M305" s="23" t="s">
        <v>12</v>
      </c>
      <c r="N305" s="46">
        <v>2</v>
      </c>
      <c r="O305" s="46">
        <v>13</v>
      </c>
      <c r="P305" s="46">
        <v>15</v>
      </c>
    </row>
    <row r="306" spans="1:16">
      <c r="A306" s="22" t="s">
        <v>255</v>
      </c>
      <c r="B306" s="6"/>
      <c r="C306" s="6">
        <v>10</v>
      </c>
      <c r="D306" s="6">
        <v>10</v>
      </c>
      <c r="M306" s="22" t="s">
        <v>255</v>
      </c>
      <c r="N306" s="6"/>
      <c r="O306" s="6">
        <v>10</v>
      </c>
      <c r="P306" s="6">
        <v>10</v>
      </c>
    </row>
    <row r="307" spans="1:16">
      <c r="A307" s="22" t="s">
        <v>13</v>
      </c>
      <c r="B307" s="6">
        <v>2</v>
      </c>
      <c r="C307" s="6">
        <v>3</v>
      </c>
      <c r="D307" s="6">
        <v>5</v>
      </c>
      <c r="M307" s="22" t="s">
        <v>13</v>
      </c>
      <c r="N307" s="6">
        <v>2</v>
      </c>
      <c r="O307" s="6">
        <v>3</v>
      </c>
      <c r="P307" s="6">
        <v>5</v>
      </c>
    </row>
    <row r="308" spans="1:16">
      <c r="A308" s="5" t="s">
        <v>470</v>
      </c>
      <c r="B308" s="6"/>
      <c r="C308" s="6">
        <v>12</v>
      </c>
      <c r="D308" s="6">
        <v>12</v>
      </c>
      <c r="M308" s="23" t="s">
        <v>470</v>
      </c>
      <c r="N308" s="46"/>
      <c r="O308" s="46">
        <v>12</v>
      </c>
      <c r="P308" s="46">
        <v>12</v>
      </c>
    </row>
    <row r="309" spans="1:16">
      <c r="A309" s="22" t="s">
        <v>297</v>
      </c>
      <c r="B309" s="6"/>
      <c r="C309" s="6">
        <v>12</v>
      </c>
      <c r="D309" s="6">
        <v>12</v>
      </c>
      <c r="M309" s="22" t="s">
        <v>297</v>
      </c>
      <c r="N309" s="6"/>
      <c r="O309" s="6">
        <v>12</v>
      </c>
      <c r="P309" s="6">
        <v>12</v>
      </c>
    </row>
    <row r="310" spans="1:16">
      <c r="A310" s="5" t="s">
        <v>298</v>
      </c>
      <c r="B310" s="6"/>
      <c r="C310" s="6">
        <v>11</v>
      </c>
      <c r="D310" s="6">
        <v>11</v>
      </c>
      <c r="M310" s="23" t="s">
        <v>298</v>
      </c>
      <c r="N310" s="46"/>
      <c r="O310" s="46">
        <v>11</v>
      </c>
      <c r="P310" s="46">
        <v>11</v>
      </c>
    </row>
    <row r="311" spans="1:16">
      <c r="A311" s="22" t="s">
        <v>293</v>
      </c>
      <c r="B311" s="6"/>
      <c r="C311" s="6">
        <v>10</v>
      </c>
      <c r="D311" s="6">
        <v>10</v>
      </c>
      <c r="M311" s="22" t="s">
        <v>293</v>
      </c>
      <c r="N311" s="6"/>
      <c r="O311" s="6">
        <v>10</v>
      </c>
      <c r="P311" s="6">
        <v>10</v>
      </c>
    </row>
    <row r="312" spans="1:16">
      <c r="A312" s="22" t="s">
        <v>297</v>
      </c>
      <c r="B312" s="6"/>
      <c r="C312" s="6">
        <v>1</v>
      </c>
      <c r="D312" s="6">
        <v>1</v>
      </c>
      <c r="M312" s="22" t="s">
        <v>297</v>
      </c>
      <c r="N312" s="6"/>
      <c r="O312" s="6">
        <v>1</v>
      </c>
      <c r="P312" s="6">
        <v>1</v>
      </c>
    </row>
    <row r="313" spans="1:16">
      <c r="A313" s="5" t="s">
        <v>307</v>
      </c>
      <c r="B313" s="6"/>
      <c r="C313" s="6">
        <v>10</v>
      </c>
      <c r="D313" s="6">
        <v>10</v>
      </c>
      <c r="M313" s="23" t="s">
        <v>307</v>
      </c>
      <c r="N313" s="46"/>
      <c r="O313" s="46">
        <v>10</v>
      </c>
      <c r="P313" s="46">
        <v>10</v>
      </c>
    </row>
    <row r="314" spans="1:16">
      <c r="A314" s="22" t="s">
        <v>293</v>
      </c>
      <c r="B314" s="6"/>
      <c r="C314" s="6">
        <v>10</v>
      </c>
      <c r="D314" s="6">
        <v>10</v>
      </c>
      <c r="M314" s="22" t="s">
        <v>293</v>
      </c>
      <c r="N314" s="6"/>
      <c r="O314" s="6">
        <v>10</v>
      </c>
      <c r="P314" s="6">
        <v>10</v>
      </c>
    </row>
    <row r="315" spans="1:16">
      <c r="A315" s="5" t="s">
        <v>459</v>
      </c>
      <c r="B315" s="6">
        <v>7</v>
      </c>
      <c r="C315" s="6">
        <v>0</v>
      </c>
      <c r="D315" s="6">
        <v>7</v>
      </c>
      <c r="M315" s="23" t="s">
        <v>459</v>
      </c>
      <c r="N315" s="46">
        <v>7</v>
      </c>
      <c r="O315" s="46">
        <v>0</v>
      </c>
      <c r="P315" s="46">
        <v>7</v>
      </c>
    </row>
    <row r="316" spans="1:16">
      <c r="A316" s="22" t="s">
        <v>165</v>
      </c>
      <c r="B316" s="6">
        <v>7</v>
      </c>
      <c r="C316" s="6">
        <v>0</v>
      </c>
      <c r="D316" s="6">
        <v>7</v>
      </c>
      <c r="M316" s="22" t="s">
        <v>165</v>
      </c>
      <c r="N316" s="6">
        <v>7</v>
      </c>
      <c r="O316" s="6">
        <v>0</v>
      </c>
      <c r="P316" s="6">
        <v>7</v>
      </c>
    </row>
    <row r="317" spans="1:16">
      <c r="A317" s="5" t="s">
        <v>147</v>
      </c>
      <c r="B317" s="6">
        <v>2</v>
      </c>
      <c r="C317" s="6">
        <v>2</v>
      </c>
      <c r="D317" s="6">
        <v>4</v>
      </c>
      <c r="M317" s="23" t="s">
        <v>147</v>
      </c>
      <c r="N317" s="46">
        <v>2</v>
      </c>
      <c r="O317" s="46">
        <v>2</v>
      </c>
      <c r="P317" s="46">
        <v>4</v>
      </c>
    </row>
    <row r="318" spans="1:16">
      <c r="A318" s="22" t="s">
        <v>148</v>
      </c>
      <c r="B318" s="6">
        <v>2</v>
      </c>
      <c r="C318" s="6">
        <v>2</v>
      </c>
      <c r="D318" s="6">
        <v>4</v>
      </c>
      <c r="M318" s="22" t="s">
        <v>148</v>
      </c>
      <c r="N318" s="6">
        <v>2</v>
      </c>
      <c r="O318" s="6">
        <v>2</v>
      </c>
      <c r="P318" s="6">
        <v>4</v>
      </c>
    </row>
    <row r="319" spans="1:16">
      <c r="A319" s="5" t="s">
        <v>196</v>
      </c>
      <c r="B319" s="6">
        <v>3</v>
      </c>
      <c r="C319" s="6">
        <v>1</v>
      </c>
      <c r="D319" s="6">
        <v>4</v>
      </c>
      <c r="M319" s="23" t="s">
        <v>196</v>
      </c>
      <c r="N319" s="46">
        <v>3</v>
      </c>
      <c r="O319" s="46">
        <v>1</v>
      </c>
      <c r="P319" s="46">
        <v>4</v>
      </c>
    </row>
    <row r="320" spans="1:16">
      <c r="A320" s="22" t="s">
        <v>197</v>
      </c>
      <c r="B320" s="6">
        <v>3</v>
      </c>
      <c r="C320" s="6">
        <v>1</v>
      </c>
      <c r="D320" s="6">
        <v>4</v>
      </c>
      <c r="M320" s="22" t="s">
        <v>197</v>
      </c>
      <c r="N320" s="6">
        <v>3</v>
      </c>
      <c r="O320" s="6">
        <v>1</v>
      </c>
      <c r="P320" s="6">
        <v>4</v>
      </c>
    </row>
    <row r="321" spans="1:16">
      <c r="A321" s="5" t="s">
        <v>292</v>
      </c>
      <c r="B321" s="6"/>
      <c r="C321" s="6">
        <v>4</v>
      </c>
      <c r="D321" s="6">
        <v>4</v>
      </c>
      <c r="M321" s="23" t="s">
        <v>292</v>
      </c>
      <c r="N321" s="46"/>
      <c r="O321" s="46">
        <v>4</v>
      </c>
      <c r="P321" s="46">
        <v>4</v>
      </c>
    </row>
    <row r="322" spans="1:16">
      <c r="A322" s="22" t="s">
        <v>293</v>
      </c>
      <c r="B322" s="6"/>
      <c r="C322" s="6">
        <v>3</v>
      </c>
      <c r="D322" s="6">
        <v>3</v>
      </c>
      <c r="M322" s="22" t="s">
        <v>293</v>
      </c>
      <c r="N322" s="6"/>
      <c r="O322" s="6">
        <v>3</v>
      </c>
      <c r="P322" s="6">
        <v>3</v>
      </c>
    </row>
    <row r="323" spans="1:16">
      <c r="A323" s="22" t="s">
        <v>297</v>
      </c>
      <c r="B323" s="6"/>
      <c r="C323" s="6">
        <v>1</v>
      </c>
      <c r="D323" s="6">
        <v>1</v>
      </c>
      <c r="M323" s="22" t="s">
        <v>297</v>
      </c>
      <c r="N323" s="6"/>
      <c r="O323" s="6">
        <v>1</v>
      </c>
      <c r="P323" s="6">
        <v>1</v>
      </c>
    </row>
    <row r="324" spans="1:16">
      <c r="A324" s="5" t="s">
        <v>17</v>
      </c>
      <c r="B324" s="6">
        <v>2</v>
      </c>
      <c r="C324" s="6">
        <v>2</v>
      </c>
      <c r="D324" s="6">
        <v>4</v>
      </c>
      <c r="M324" s="23" t="s">
        <v>17</v>
      </c>
      <c r="N324" s="46">
        <v>2</v>
      </c>
      <c r="O324" s="46">
        <v>2</v>
      </c>
      <c r="P324" s="46">
        <v>4</v>
      </c>
    </row>
    <row r="325" spans="1:16">
      <c r="A325" s="22" t="s">
        <v>18</v>
      </c>
      <c r="B325" s="6">
        <v>2</v>
      </c>
      <c r="C325" s="6">
        <v>2</v>
      </c>
      <c r="D325" s="6">
        <v>4</v>
      </c>
      <c r="M325" s="22" t="s">
        <v>18</v>
      </c>
      <c r="N325" s="6">
        <v>2</v>
      </c>
      <c r="O325" s="6">
        <v>2</v>
      </c>
      <c r="P325" s="6">
        <v>4</v>
      </c>
    </row>
    <row r="326" spans="1:16">
      <c r="A326" s="5" t="s">
        <v>300</v>
      </c>
      <c r="B326" s="6"/>
      <c r="C326" s="6">
        <v>4</v>
      </c>
      <c r="D326" s="6">
        <v>4</v>
      </c>
      <c r="M326" s="23" t="s">
        <v>300</v>
      </c>
      <c r="N326" s="46"/>
      <c r="O326" s="46">
        <v>4</v>
      </c>
      <c r="P326" s="46">
        <v>4</v>
      </c>
    </row>
    <row r="327" spans="1:16">
      <c r="A327" s="22" t="s">
        <v>297</v>
      </c>
      <c r="B327" s="6"/>
      <c r="C327" s="6">
        <v>4</v>
      </c>
      <c r="D327" s="6">
        <v>4</v>
      </c>
      <c r="M327" s="22" t="s">
        <v>297</v>
      </c>
      <c r="N327" s="6"/>
      <c r="O327" s="6">
        <v>4</v>
      </c>
      <c r="P327" s="6">
        <v>4</v>
      </c>
    </row>
    <row r="328" spans="1:16">
      <c r="A328" s="5" t="s">
        <v>303</v>
      </c>
      <c r="B328" s="6"/>
      <c r="C328" s="6">
        <v>3</v>
      </c>
      <c r="D328" s="6">
        <v>3</v>
      </c>
      <c r="M328" s="23" t="s">
        <v>303</v>
      </c>
      <c r="N328" s="46"/>
      <c r="O328" s="46">
        <v>3</v>
      </c>
      <c r="P328" s="46">
        <v>3</v>
      </c>
    </row>
    <row r="329" spans="1:16">
      <c r="A329" s="22" t="s">
        <v>297</v>
      </c>
      <c r="B329" s="6"/>
      <c r="C329" s="6">
        <v>3</v>
      </c>
      <c r="D329" s="6">
        <v>3</v>
      </c>
      <c r="M329" s="22" t="s">
        <v>297</v>
      </c>
      <c r="N329" s="6"/>
      <c r="O329" s="6">
        <v>3</v>
      </c>
      <c r="P329" s="6">
        <v>3</v>
      </c>
    </row>
    <row r="330" spans="1:16">
      <c r="A330" s="5" t="s">
        <v>304</v>
      </c>
      <c r="B330" s="6"/>
      <c r="C330" s="6">
        <v>3</v>
      </c>
      <c r="D330" s="6">
        <v>3</v>
      </c>
      <c r="M330" s="23" t="s">
        <v>304</v>
      </c>
      <c r="N330" s="46"/>
      <c r="O330" s="46">
        <v>3</v>
      </c>
      <c r="P330" s="46">
        <v>3</v>
      </c>
    </row>
    <row r="331" spans="1:16">
      <c r="A331" s="22" t="s">
        <v>297</v>
      </c>
      <c r="B331" s="6"/>
      <c r="C331" s="6">
        <v>3</v>
      </c>
      <c r="D331" s="6">
        <v>3</v>
      </c>
      <c r="M331" s="22" t="s">
        <v>297</v>
      </c>
      <c r="N331" s="6"/>
      <c r="O331" s="6">
        <v>3</v>
      </c>
      <c r="P331" s="6">
        <v>3</v>
      </c>
    </row>
    <row r="332" spans="1:16">
      <c r="A332" s="5" t="s">
        <v>305</v>
      </c>
      <c r="B332" s="6"/>
      <c r="C332" s="6">
        <v>3</v>
      </c>
      <c r="D332" s="6">
        <v>3</v>
      </c>
      <c r="M332" s="23" t="s">
        <v>305</v>
      </c>
      <c r="N332" s="46"/>
      <c r="O332" s="46">
        <v>3</v>
      </c>
      <c r="P332" s="46">
        <v>3</v>
      </c>
    </row>
    <row r="333" spans="1:16">
      <c r="A333" s="22" t="s">
        <v>293</v>
      </c>
      <c r="B333" s="6"/>
      <c r="C333" s="6">
        <v>3</v>
      </c>
      <c r="D333" s="6">
        <v>3</v>
      </c>
      <c r="M333" s="22" t="s">
        <v>293</v>
      </c>
      <c r="N333" s="6"/>
      <c r="O333" s="6">
        <v>3</v>
      </c>
      <c r="P333" s="6">
        <v>3</v>
      </c>
    </row>
    <row r="334" spans="1:16">
      <c r="A334" s="5" t="s">
        <v>113</v>
      </c>
      <c r="B334" s="6">
        <v>2</v>
      </c>
      <c r="C334" s="6"/>
      <c r="D334" s="6">
        <v>2</v>
      </c>
      <c r="M334" s="23" t="s">
        <v>113</v>
      </c>
      <c r="N334" s="46">
        <v>2</v>
      </c>
      <c r="O334" s="46"/>
      <c r="P334" s="46">
        <v>2</v>
      </c>
    </row>
    <row r="335" spans="1:16">
      <c r="A335" s="22" t="s">
        <v>114</v>
      </c>
      <c r="B335" s="6">
        <v>2</v>
      </c>
      <c r="C335" s="6"/>
      <c r="D335" s="6">
        <v>2</v>
      </c>
      <c r="M335" s="22" t="s">
        <v>114</v>
      </c>
      <c r="N335" s="6">
        <v>2</v>
      </c>
      <c r="O335" s="6"/>
      <c r="P335" s="6">
        <v>2</v>
      </c>
    </row>
    <row r="336" spans="1:16">
      <c r="A336" s="5" t="s">
        <v>301</v>
      </c>
      <c r="B336" s="6"/>
      <c r="C336" s="6">
        <v>2</v>
      </c>
      <c r="D336" s="6">
        <v>2</v>
      </c>
      <c r="M336" s="23" t="s">
        <v>301</v>
      </c>
      <c r="N336" s="46"/>
      <c r="O336" s="46">
        <v>2</v>
      </c>
      <c r="P336" s="46">
        <v>2</v>
      </c>
    </row>
    <row r="337" spans="1:16">
      <c r="A337" s="22" t="s">
        <v>293</v>
      </c>
      <c r="B337" s="6"/>
      <c r="C337" s="6">
        <v>2</v>
      </c>
      <c r="D337" s="6">
        <v>2</v>
      </c>
      <c r="M337" s="22" t="s">
        <v>293</v>
      </c>
      <c r="N337" s="6"/>
      <c r="O337" s="6">
        <v>2</v>
      </c>
      <c r="P337" s="6">
        <v>2</v>
      </c>
    </row>
    <row r="338" spans="1:16">
      <c r="A338" s="5" t="s">
        <v>306</v>
      </c>
      <c r="B338" s="6"/>
      <c r="C338" s="6">
        <v>1</v>
      </c>
      <c r="D338" s="6">
        <v>1</v>
      </c>
      <c r="M338" s="23" t="s">
        <v>306</v>
      </c>
      <c r="N338" s="46"/>
      <c r="O338" s="46">
        <v>1</v>
      </c>
      <c r="P338" s="46">
        <v>1</v>
      </c>
    </row>
    <row r="339" spans="1:16">
      <c r="A339" s="22" t="s">
        <v>293</v>
      </c>
      <c r="B339" s="6"/>
      <c r="C339" s="6">
        <v>1</v>
      </c>
      <c r="D339" s="6">
        <v>1</v>
      </c>
      <c r="M339" s="22" t="s">
        <v>293</v>
      </c>
      <c r="N339" s="6"/>
      <c r="O339" s="6">
        <v>1</v>
      </c>
      <c r="P339" s="6">
        <v>1</v>
      </c>
    </row>
    <row r="340" spans="1:16">
      <c r="A340" s="5" t="s">
        <v>421</v>
      </c>
      <c r="B340" s="6">
        <v>4725</v>
      </c>
      <c r="C340" s="6">
        <v>5065</v>
      </c>
      <c r="D340" s="6">
        <v>9790</v>
      </c>
      <c r="M340" s="51" t="s">
        <v>421</v>
      </c>
      <c r="N340" s="52">
        <v>4725</v>
      </c>
      <c r="O340" s="52">
        <v>5065</v>
      </c>
      <c r="P340" s="52">
        <v>9790</v>
      </c>
    </row>
  </sheetData>
  <sortState xmlns:xlrd2="http://schemas.microsoft.com/office/spreadsheetml/2017/richdata2" ref="M129:P182">
    <sortCondition descending="1" ref="P129:P182"/>
  </sortState>
  <pageMargins left="0.7" right="0.7" top="0.75" bottom="0.75" header="0.3" footer="0.3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I20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30.85546875" hidden="1" customWidth="1" outlineLevel="1"/>
    <col min="2" max="2" width="24.5703125" hidden="1" customWidth="1" outlineLevel="1"/>
    <col min="3" max="3" width="10.42578125" hidden="1" customWidth="1" outlineLevel="1"/>
    <col min="4" max="6" width="13.7109375" hidden="1" customWidth="1" outlineLevel="1"/>
    <col min="7" max="7" width="10.42578125" hidden="1" customWidth="1" outlineLevel="1"/>
    <col min="8" max="9" width="13.7109375" hidden="1" customWidth="1" outlineLevel="1"/>
    <col min="10" max="10" width="14.42578125" hidden="1" customWidth="1" outlineLevel="1"/>
    <col min="11" max="11" width="9.85546875" hidden="1" customWidth="1" outlineLevel="1"/>
    <col min="12" max="12" width="9.140625" hidden="1" customWidth="1" outlineLevel="1"/>
    <col min="13" max="13" width="18.85546875" customWidth="1" collapsed="1"/>
    <col min="14" max="15" width="12.5703125" bestFit="1" customWidth="1"/>
    <col min="16" max="16" width="17.42578125" customWidth="1"/>
    <col min="17" max="17" width="14.7109375" customWidth="1"/>
    <col min="18" max="18" width="13" customWidth="1"/>
    <col min="19" max="19" width="9.28515625" bestFit="1" customWidth="1"/>
    <col min="20" max="20" width="15.7109375" bestFit="1" customWidth="1"/>
    <col min="21" max="21" width="7.140625" bestFit="1" customWidth="1"/>
    <col min="22" max="22" width="13" bestFit="1" customWidth="1"/>
    <col min="23" max="23" width="11.140625" bestFit="1" customWidth="1"/>
    <col min="24" max="24" width="11" bestFit="1" customWidth="1"/>
    <col min="25" max="25" width="6.140625" bestFit="1" customWidth="1"/>
    <col min="26" max="26" width="6.28515625" bestFit="1" customWidth="1"/>
    <col min="27" max="27" width="6.140625" bestFit="1" customWidth="1"/>
    <col min="28" max="28" width="15.7109375" bestFit="1" customWidth="1"/>
    <col min="29" max="29" width="7.7109375" hidden="1" customWidth="1"/>
    <col min="30" max="30" width="5.140625" hidden="1" customWidth="1"/>
    <col min="31" max="35" width="13.140625" hidden="1" customWidth="1"/>
    <col min="36" max="16384" width="11.42578125" hidden="1"/>
  </cols>
  <sheetData>
    <row r="2" spans="1:17" ht="18">
      <c r="M2" s="7" t="s">
        <v>501</v>
      </c>
    </row>
    <row r="3" spans="1:17" ht="18">
      <c r="M3" s="7" t="s">
        <v>425</v>
      </c>
    </row>
    <row r="4" spans="1:17" ht="18">
      <c r="M4" s="8" t="s">
        <v>505</v>
      </c>
    </row>
    <row r="6" spans="1:17" hidden="1"/>
    <row r="7" spans="1:17" hidden="1"/>
    <row r="8" spans="1:17" ht="18">
      <c r="M8" s="8" t="s">
        <v>499</v>
      </c>
      <c r="N8" s="8"/>
      <c r="O8" s="8"/>
      <c r="P8" s="8"/>
    </row>
    <row r="10" spans="1:17" ht="45">
      <c r="A10" s="4" t="s">
        <v>424</v>
      </c>
      <c r="B10" s="4" t="s">
        <v>432</v>
      </c>
      <c r="M10" s="9" t="s">
        <v>6</v>
      </c>
      <c r="N10" s="9" t="s">
        <v>415</v>
      </c>
      <c r="O10" s="9" t="s">
        <v>416</v>
      </c>
      <c r="P10" s="9" t="s">
        <v>506</v>
      </c>
      <c r="Q10" s="47" t="s">
        <v>502</v>
      </c>
    </row>
    <row r="11" spans="1:17">
      <c r="A11" s="4" t="s">
        <v>414</v>
      </c>
      <c r="B11" t="s">
        <v>415</v>
      </c>
      <c r="C11" t="s">
        <v>416</v>
      </c>
      <c r="D11" t="s">
        <v>417</v>
      </c>
      <c r="E11" t="s">
        <v>418</v>
      </c>
      <c r="F11" t="s">
        <v>419</v>
      </c>
      <c r="G11" t="s">
        <v>420</v>
      </c>
      <c r="H11" t="s">
        <v>421</v>
      </c>
      <c r="M11" s="5" t="s">
        <v>43</v>
      </c>
      <c r="N11" s="6">
        <v>109219.26999999999</v>
      </c>
      <c r="O11" s="6">
        <v>98641</v>
      </c>
      <c r="P11" s="6">
        <f t="shared" ref="P11:P23" si="0">SUM(N11:O11)</f>
        <v>207860.27</v>
      </c>
      <c r="Q11" s="48">
        <f>+P11/$P$24</f>
        <v>0.49872402777312902</v>
      </c>
    </row>
    <row r="12" spans="1:17">
      <c r="A12" s="5" t="s">
        <v>43</v>
      </c>
      <c r="B12" s="6">
        <v>109219.26999999999</v>
      </c>
      <c r="C12" s="6">
        <v>98641</v>
      </c>
      <c r="D12" s="6">
        <v>106559.39000000001</v>
      </c>
      <c r="E12" s="6">
        <v>99545.080000000016</v>
      </c>
      <c r="F12" s="6">
        <v>29864</v>
      </c>
      <c r="G12" s="6">
        <v>106106.00000000001</v>
      </c>
      <c r="H12" s="6">
        <v>549934.74000000011</v>
      </c>
      <c r="M12" s="5" t="s">
        <v>217</v>
      </c>
      <c r="N12" s="6">
        <v>23588.5</v>
      </c>
      <c r="O12" s="6">
        <v>55136</v>
      </c>
      <c r="P12" s="6">
        <f t="shared" si="0"/>
        <v>78724.5</v>
      </c>
      <c r="Q12" s="48">
        <f t="shared" ref="Q12:Q24" si="1">+P12/$P$24</f>
        <v>0.18888554183262488</v>
      </c>
    </row>
    <row r="13" spans="1:17">
      <c r="A13" s="5" t="s">
        <v>15</v>
      </c>
      <c r="B13" s="6">
        <v>41365.399999999994</v>
      </c>
      <c r="C13" s="6">
        <v>34140</v>
      </c>
      <c r="D13" s="6">
        <v>30313.32</v>
      </c>
      <c r="E13" s="6">
        <v>52252.68</v>
      </c>
      <c r="F13" s="6">
        <v>80574</v>
      </c>
      <c r="G13" s="6">
        <v>132548.34000000003</v>
      </c>
      <c r="H13" s="6">
        <v>371193.74</v>
      </c>
      <c r="M13" s="5" t="s">
        <v>15</v>
      </c>
      <c r="N13" s="6">
        <v>41365.399999999994</v>
      </c>
      <c r="O13" s="6">
        <v>34140</v>
      </c>
      <c r="P13" s="6">
        <f t="shared" si="0"/>
        <v>75505.399999999994</v>
      </c>
      <c r="Q13" s="48">
        <f t="shared" si="1"/>
        <v>0.18116187959642896</v>
      </c>
    </row>
    <row r="14" spans="1:17">
      <c r="A14" s="5" t="s">
        <v>92</v>
      </c>
      <c r="B14" s="6">
        <v>11895.81</v>
      </c>
      <c r="C14" s="6">
        <v>9483</v>
      </c>
      <c r="D14" s="6">
        <v>5777.5</v>
      </c>
      <c r="E14" s="6">
        <v>19182.54</v>
      </c>
      <c r="F14" s="6">
        <v>43582.5</v>
      </c>
      <c r="G14" s="6">
        <v>48915.92</v>
      </c>
      <c r="H14" s="6">
        <v>138837.27000000002</v>
      </c>
      <c r="M14" s="5" t="s">
        <v>92</v>
      </c>
      <c r="N14" s="6">
        <v>11895.81</v>
      </c>
      <c r="O14" s="6">
        <v>9483</v>
      </c>
      <c r="P14" s="6">
        <f t="shared" si="0"/>
        <v>21378.809999999998</v>
      </c>
      <c r="Q14" s="48">
        <f t="shared" si="1"/>
        <v>5.1294680951758834E-2</v>
      </c>
    </row>
    <row r="15" spans="1:17">
      <c r="A15" s="5" t="s">
        <v>217</v>
      </c>
      <c r="B15" s="6">
        <v>23588.5</v>
      </c>
      <c r="C15" s="6">
        <v>55136</v>
      </c>
      <c r="D15" s="6"/>
      <c r="E15" s="6">
        <v>32368</v>
      </c>
      <c r="F15" s="6"/>
      <c r="G15" s="6">
        <v>21753</v>
      </c>
      <c r="H15" s="6">
        <v>132845.5</v>
      </c>
      <c r="M15" s="5" t="s">
        <v>264</v>
      </c>
      <c r="N15" s="6"/>
      <c r="O15" s="6">
        <v>13995</v>
      </c>
      <c r="P15" s="6">
        <f t="shared" si="0"/>
        <v>13995</v>
      </c>
      <c r="Q15" s="48">
        <f t="shared" si="1"/>
        <v>3.3578532197061715E-2</v>
      </c>
    </row>
    <row r="16" spans="1:17">
      <c r="A16" s="5" t="s">
        <v>264</v>
      </c>
      <c r="B16" s="6"/>
      <c r="C16" s="6">
        <v>13995</v>
      </c>
      <c r="D16" s="6">
        <v>10426.700000000001</v>
      </c>
      <c r="E16" s="6">
        <v>10963.83</v>
      </c>
      <c r="F16" s="6">
        <v>11895</v>
      </c>
      <c r="G16" s="6">
        <v>13927</v>
      </c>
      <c r="H16" s="6">
        <v>61207.53</v>
      </c>
      <c r="M16" s="5" t="s">
        <v>211</v>
      </c>
      <c r="N16" s="6">
        <v>4465.43</v>
      </c>
      <c r="O16" s="6">
        <v>3715</v>
      </c>
      <c r="P16" s="6">
        <f t="shared" si="0"/>
        <v>8180.43</v>
      </c>
      <c r="Q16" s="48">
        <f t="shared" si="1"/>
        <v>1.9627497830711653E-2</v>
      </c>
    </row>
    <row r="17" spans="1:17">
      <c r="A17" s="5" t="s">
        <v>314</v>
      </c>
      <c r="B17" s="6"/>
      <c r="C17" s="6"/>
      <c r="D17" s="6">
        <v>12039.349999999999</v>
      </c>
      <c r="E17" s="6">
        <v>14382.689999999999</v>
      </c>
      <c r="F17" s="6"/>
      <c r="G17" s="6">
        <v>8558.83</v>
      </c>
      <c r="H17" s="6">
        <v>34980.869999999995</v>
      </c>
      <c r="M17" s="5" t="s">
        <v>225</v>
      </c>
      <c r="N17" s="6">
        <v>4305.74</v>
      </c>
      <c r="O17" s="6">
        <v>3466</v>
      </c>
      <c r="P17" s="6">
        <f t="shared" si="0"/>
        <v>7771.74</v>
      </c>
      <c r="Q17" s="48">
        <f t="shared" si="1"/>
        <v>1.8646918314911925E-2</v>
      </c>
    </row>
    <row r="18" spans="1:17">
      <c r="A18" s="5" t="s">
        <v>370</v>
      </c>
      <c r="B18" s="6"/>
      <c r="C18" s="6"/>
      <c r="D18" s="6"/>
      <c r="E18" s="6"/>
      <c r="F18" s="6">
        <v>13189</v>
      </c>
      <c r="G18" s="6">
        <v>4892.5600000000004</v>
      </c>
      <c r="H18" s="6">
        <v>18081.560000000001</v>
      </c>
      <c r="M18" s="5" t="s">
        <v>295</v>
      </c>
      <c r="N18" s="6"/>
      <c r="O18" s="6">
        <v>1988</v>
      </c>
      <c r="P18" s="6">
        <f t="shared" si="0"/>
        <v>1988</v>
      </c>
      <c r="Q18" s="48">
        <f t="shared" si="1"/>
        <v>4.7698550916583553E-3</v>
      </c>
    </row>
    <row r="19" spans="1:17">
      <c r="A19" s="5" t="s">
        <v>225</v>
      </c>
      <c r="B19" s="6">
        <v>4305.74</v>
      </c>
      <c r="C19" s="6">
        <v>3466</v>
      </c>
      <c r="D19" s="6">
        <v>508</v>
      </c>
      <c r="E19" s="6">
        <v>3401.7400000000002</v>
      </c>
      <c r="F19" s="6">
        <v>3523</v>
      </c>
      <c r="G19" s="6">
        <v>1709.07</v>
      </c>
      <c r="H19" s="6">
        <v>16913.55</v>
      </c>
      <c r="M19" s="5" t="s">
        <v>157</v>
      </c>
      <c r="N19" s="6">
        <v>1030</v>
      </c>
      <c r="O19" s="6">
        <v>350</v>
      </c>
      <c r="P19" s="6">
        <f t="shared" si="0"/>
        <v>1380</v>
      </c>
      <c r="Q19" s="48">
        <f t="shared" si="1"/>
        <v>3.3110664117145527E-3</v>
      </c>
    </row>
    <row r="20" spans="1:17">
      <c r="A20" s="5" t="s">
        <v>157</v>
      </c>
      <c r="B20" s="6">
        <v>1030</v>
      </c>
      <c r="C20" s="6">
        <v>350</v>
      </c>
      <c r="D20" s="6">
        <v>1075</v>
      </c>
      <c r="E20" s="6">
        <v>2700</v>
      </c>
      <c r="F20" s="6">
        <v>5570</v>
      </c>
      <c r="G20" s="6">
        <v>5400</v>
      </c>
      <c r="H20" s="6">
        <v>16125</v>
      </c>
      <c r="M20" s="5" t="s">
        <v>314</v>
      </c>
      <c r="N20" s="6"/>
      <c r="O20" s="6"/>
      <c r="P20" s="6">
        <f t="shared" si="0"/>
        <v>0</v>
      </c>
      <c r="Q20" s="48">
        <f t="shared" si="1"/>
        <v>0</v>
      </c>
    </row>
    <row r="21" spans="1:17">
      <c r="A21" s="5" t="s">
        <v>211</v>
      </c>
      <c r="B21" s="6">
        <v>4465.43</v>
      </c>
      <c r="C21" s="6">
        <v>3715</v>
      </c>
      <c r="D21" s="6">
        <v>1150.4000000000001</v>
      </c>
      <c r="E21" s="6">
        <v>3177.0299999999997</v>
      </c>
      <c r="F21" s="6">
        <v>1044</v>
      </c>
      <c r="G21" s="6">
        <v>1536.62</v>
      </c>
      <c r="H21" s="6">
        <v>15088.48</v>
      </c>
      <c r="M21" s="5" t="s">
        <v>370</v>
      </c>
      <c r="N21" s="6"/>
      <c r="O21" s="6"/>
      <c r="P21" s="6">
        <f t="shared" si="0"/>
        <v>0</v>
      </c>
      <c r="Q21" s="48">
        <f t="shared" si="1"/>
        <v>0</v>
      </c>
    </row>
    <row r="22" spans="1:17">
      <c r="A22" s="5" t="s">
        <v>295</v>
      </c>
      <c r="B22" s="6"/>
      <c r="C22" s="6">
        <v>1988</v>
      </c>
      <c r="D22" s="6">
        <v>1117.28</v>
      </c>
      <c r="E22" s="6"/>
      <c r="F22" s="6">
        <v>3034</v>
      </c>
      <c r="G22" s="6">
        <v>2950</v>
      </c>
      <c r="H22" s="6">
        <v>9089.2799999999988</v>
      </c>
      <c r="M22" s="5" t="s">
        <v>410</v>
      </c>
      <c r="N22" s="6"/>
      <c r="O22" s="6"/>
      <c r="P22" s="6">
        <f t="shared" si="0"/>
        <v>0</v>
      </c>
      <c r="Q22" s="48">
        <f t="shared" si="1"/>
        <v>0</v>
      </c>
    </row>
    <row r="23" spans="1:17">
      <c r="A23" s="5" t="s">
        <v>410</v>
      </c>
      <c r="B23" s="6"/>
      <c r="C23" s="6"/>
      <c r="D23" s="6"/>
      <c r="E23" s="6"/>
      <c r="F23" s="6"/>
      <c r="G23" s="6">
        <v>5194</v>
      </c>
      <c r="H23" s="6">
        <v>5194</v>
      </c>
      <c r="M23" s="5" t="s">
        <v>394</v>
      </c>
      <c r="N23" s="6"/>
      <c r="O23" s="6"/>
      <c r="P23" s="6">
        <f t="shared" si="0"/>
        <v>0</v>
      </c>
      <c r="Q23" s="48">
        <f t="shared" si="1"/>
        <v>0</v>
      </c>
    </row>
    <row r="24" spans="1:17" ht="15">
      <c r="A24" s="5" t="s">
        <v>394</v>
      </c>
      <c r="B24" s="6"/>
      <c r="C24" s="6"/>
      <c r="D24" s="6"/>
      <c r="E24" s="6"/>
      <c r="F24" s="6">
        <v>135</v>
      </c>
      <c r="G24" s="6">
        <v>127</v>
      </c>
      <c r="H24" s="6">
        <v>262</v>
      </c>
      <c r="M24" s="9" t="s">
        <v>421</v>
      </c>
      <c r="N24" s="24">
        <f t="shared" ref="N24:O24" si="2">SUM(N11:N23)</f>
        <v>195870.14999999997</v>
      </c>
      <c r="O24" s="24">
        <f t="shared" si="2"/>
        <v>220914</v>
      </c>
      <c r="P24" s="24">
        <f>SUM(P11:P23)</f>
        <v>416784.15</v>
      </c>
      <c r="Q24" s="49">
        <f t="shared" si="1"/>
        <v>1</v>
      </c>
    </row>
    <row r="25" spans="1:17">
      <c r="A25" s="5" t="s">
        <v>421</v>
      </c>
      <c r="B25" s="6">
        <v>195870.14999999997</v>
      </c>
      <c r="C25" s="6">
        <v>220914</v>
      </c>
      <c r="D25" s="6">
        <v>168966.94</v>
      </c>
      <c r="E25" s="6">
        <v>237973.59000000003</v>
      </c>
      <c r="F25" s="6">
        <v>192410.5</v>
      </c>
      <c r="G25" s="6">
        <v>353618.34</v>
      </c>
      <c r="H25" s="6">
        <v>1369753.5200000003</v>
      </c>
    </row>
    <row r="26" spans="1:17" ht="18">
      <c r="M26" s="8" t="s">
        <v>434</v>
      </c>
      <c r="N26" s="8"/>
      <c r="O26" s="8"/>
      <c r="P26" s="8"/>
    </row>
    <row r="27" spans="1:17">
      <c r="A27" s="4" t="s">
        <v>423</v>
      </c>
      <c r="B27" s="4" t="s">
        <v>432</v>
      </c>
    </row>
    <row r="28" spans="1:17" ht="45">
      <c r="A28" s="4" t="s">
        <v>414</v>
      </c>
      <c r="B28" t="s">
        <v>415</v>
      </c>
      <c r="C28" t="s">
        <v>416</v>
      </c>
      <c r="D28" t="s">
        <v>417</v>
      </c>
      <c r="E28" t="s">
        <v>418</v>
      </c>
      <c r="F28" t="s">
        <v>419</v>
      </c>
      <c r="G28" t="s">
        <v>420</v>
      </c>
      <c r="H28" t="s">
        <v>421</v>
      </c>
      <c r="M28" s="9" t="s">
        <v>6</v>
      </c>
      <c r="N28" s="9" t="s">
        <v>415</v>
      </c>
      <c r="O28" s="9" t="s">
        <v>416</v>
      </c>
      <c r="P28" s="9" t="s">
        <v>506</v>
      </c>
      <c r="Q28" s="47" t="s">
        <v>502</v>
      </c>
    </row>
    <row r="29" spans="1:17">
      <c r="A29" s="5" t="s">
        <v>15</v>
      </c>
      <c r="B29" s="6">
        <v>1254</v>
      </c>
      <c r="C29" s="6">
        <v>1274</v>
      </c>
      <c r="D29" s="6">
        <v>1086</v>
      </c>
      <c r="E29" s="6">
        <v>1754</v>
      </c>
      <c r="F29" s="6">
        <v>5124</v>
      </c>
      <c r="G29" s="6">
        <v>6483</v>
      </c>
      <c r="H29" s="6">
        <v>16975</v>
      </c>
      <c r="M29" s="5" t="s">
        <v>43</v>
      </c>
      <c r="N29" s="6">
        <v>1610</v>
      </c>
      <c r="O29" s="6">
        <v>1418</v>
      </c>
      <c r="P29" s="6">
        <f t="shared" ref="P29:P41" si="3">SUM(N29:O29)</f>
        <v>3028</v>
      </c>
      <c r="Q29" s="48">
        <f>+P29/$P$42</f>
        <v>0.30929519918283965</v>
      </c>
    </row>
    <row r="30" spans="1:17">
      <c r="A30" s="5" t="s">
        <v>92</v>
      </c>
      <c r="B30" s="6">
        <v>1073</v>
      </c>
      <c r="C30" s="6">
        <v>871</v>
      </c>
      <c r="D30" s="6">
        <v>650</v>
      </c>
      <c r="E30" s="6">
        <v>1640</v>
      </c>
      <c r="F30" s="6">
        <v>3783</v>
      </c>
      <c r="G30" s="6">
        <v>4148</v>
      </c>
      <c r="H30" s="6">
        <v>12165</v>
      </c>
      <c r="M30" s="5" t="s">
        <v>15</v>
      </c>
      <c r="N30" s="6">
        <v>1254</v>
      </c>
      <c r="O30" s="6">
        <v>1274</v>
      </c>
      <c r="P30" s="6">
        <f t="shared" si="3"/>
        <v>2528</v>
      </c>
      <c r="Q30" s="48">
        <f t="shared" ref="Q30:Q42" si="4">+P30/$P$42</f>
        <v>0.25822267620020428</v>
      </c>
    </row>
    <row r="31" spans="1:17">
      <c r="A31" s="5" t="s">
        <v>43</v>
      </c>
      <c r="B31" s="6">
        <v>1610</v>
      </c>
      <c r="C31" s="6">
        <v>1418</v>
      </c>
      <c r="D31" s="6">
        <v>1534</v>
      </c>
      <c r="E31" s="6">
        <v>1481</v>
      </c>
      <c r="F31" s="6">
        <v>512</v>
      </c>
      <c r="G31" s="6">
        <v>1567</v>
      </c>
      <c r="H31" s="6">
        <v>8122</v>
      </c>
      <c r="M31" s="5" t="s">
        <v>92</v>
      </c>
      <c r="N31" s="6">
        <v>1073</v>
      </c>
      <c r="O31" s="6">
        <v>871</v>
      </c>
      <c r="P31" s="6">
        <f t="shared" si="3"/>
        <v>1944</v>
      </c>
      <c r="Q31" s="48">
        <f t="shared" si="4"/>
        <v>0.19856996935648621</v>
      </c>
    </row>
    <row r="32" spans="1:17">
      <c r="A32" s="5" t="s">
        <v>217</v>
      </c>
      <c r="B32" s="6">
        <v>324</v>
      </c>
      <c r="C32" s="6">
        <v>776</v>
      </c>
      <c r="D32" s="6"/>
      <c r="E32" s="6">
        <v>441</v>
      </c>
      <c r="F32" s="6"/>
      <c r="G32" s="6">
        <v>300</v>
      </c>
      <c r="H32" s="6">
        <v>1841</v>
      </c>
      <c r="M32" s="5" t="s">
        <v>217</v>
      </c>
      <c r="N32" s="6">
        <v>324</v>
      </c>
      <c r="O32" s="6">
        <v>776</v>
      </c>
      <c r="P32" s="6">
        <f t="shared" si="3"/>
        <v>1100</v>
      </c>
      <c r="Q32" s="48">
        <f t="shared" si="4"/>
        <v>0.11235955056179775</v>
      </c>
    </row>
    <row r="33" spans="1:17">
      <c r="A33" s="5" t="s">
        <v>225</v>
      </c>
      <c r="B33" s="6">
        <v>266</v>
      </c>
      <c r="C33" s="6">
        <v>219</v>
      </c>
      <c r="D33" s="6">
        <v>40</v>
      </c>
      <c r="E33" s="6">
        <v>224</v>
      </c>
      <c r="F33" s="6">
        <v>251</v>
      </c>
      <c r="G33" s="6">
        <v>123</v>
      </c>
      <c r="H33" s="6">
        <v>1123</v>
      </c>
      <c r="M33" s="5" t="s">
        <v>225</v>
      </c>
      <c r="N33" s="6">
        <v>266</v>
      </c>
      <c r="O33" s="6">
        <v>219</v>
      </c>
      <c r="P33" s="6">
        <f t="shared" si="3"/>
        <v>485</v>
      </c>
      <c r="Q33" s="48">
        <f t="shared" si="4"/>
        <v>4.9540347293156282E-2</v>
      </c>
    </row>
    <row r="34" spans="1:17">
      <c r="A34" s="5" t="s">
        <v>264</v>
      </c>
      <c r="B34" s="6"/>
      <c r="C34" s="6">
        <v>223</v>
      </c>
      <c r="D34" s="6">
        <v>158</v>
      </c>
      <c r="E34" s="6">
        <v>139</v>
      </c>
      <c r="F34" s="6">
        <v>150</v>
      </c>
      <c r="G34" s="6">
        <v>193</v>
      </c>
      <c r="H34" s="6">
        <v>863</v>
      </c>
      <c r="M34" s="5" t="s">
        <v>211</v>
      </c>
      <c r="N34" s="6">
        <v>193</v>
      </c>
      <c r="O34" s="6">
        <v>200</v>
      </c>
      <c r="P34" s="6">
        <f t="shared" si="3"/>
        <v>393</v>
      </c>
      <c r="Q34" s="48">
        <f t="shared" si="4"/>
        <v>4.0143003064351382E-2</v>
      </c>
    </row>
    <row r="35" spans="1:17">
      <c r="A35" s="5" t="s">
        <v>211</v>
      </c>
      <c r="B35" s="6">
        <v>193</v>
      </c>
      <c r="C35" s="6">
        <v>200</v>
      </c>
      <c r="D35" s="6">
        <v>79</v>
      </c>
      <c r="E35" s="6">
        <v>164</v>
      </c>
      <c r="F35" s="6">
        <v>91</v>
      </c>
      <c r="G35" s="6">
        <v>105</v>
      </c>
      <c r="H35" s="6">
        <v>832</v>
      </c>
      <c r="M35" s="5" t="s">
        <v>264</v>
      </c>
      <c r="N35" s="6"/>
      <c r="O35" s="6">
        <v>223</v>
      </c>
      <c r="P35" s="6">
        <f t="shared" si="3"/>
        <v>223</v>
      </c>
      <c r="Q35" s="48">
        <f t="shared" si="4"/>
        <v>2.2778345250255363E-2</v>
      </c>
    </row>
    <row r="36" spans="1:17">
      <c r="A36" s="5" t="s">
        <v>295</v>
      </c>
      <c r="B36" s="6"/>
      <c r="C36" s="6">
        <v>82</v>
      </c>
      <c r="D36" s="6">
        <v>47</v>
      </c>
      <c r="E36" s="6"/>
      <c r="F36" s="6">
        <v>160</v>
      </c>
      <c r="G36" s="6">
        <v>148</v>
      </c>
      <c r="H36" s="6">
        <v>437</v>
      </c>
      <c r="M36" s="5" t="s">
        <v>314</v>
      </c>
      <c r="N36" s="6"/>
      <c r="O36" s="6"/>
      <c r="P36" s="6">
        <f t="shared" si="3"/>
        <v>0</v>
      </c>
      <c r="Q36" s="48">
        <f t="shared" si="4"/>
        <v>0</v>
      </c>
    </row>
    <row r="37" spans="1:17">
      <c r="A37" s="5" t="s">
        <v>410</v>
      </c>
      <c r="B37" s="6"/>
      <c r="C37" s="6"/>
      <c r="D37" s="6"/>
      <c r="E37" s="6"/>
      <c r="F37" s="6"/>
      <c r="G37" s="6">
        <v>371</v>
      </c>
      <c r="H37" s="6">
        <v>371</v>
      </c>
      <c r="M37" s="5" t="s">
        <v>295</v>
      </c>
      <c r="N37" s="6"/>
      <c r="O37" s="6">
        <v>82</v>
      </c>
      <c r="P37" s="6">
        <f t="shared" si="3"/>
        <v>82</v>
      </c>
      <c r="Q37" s="48">
        <f t="shared" si="4"/>
        <v>8.3758937691521956E-3</v>
      </c>
    </row>
    <row r="38" spans="1:17">
      <c r="A38" s="5" t="s">
        <v>314</v>
      </c>
      <c r="B38" s="6"/>
      <c r="C38" s="6"/>
      <c r="D38" s="6">
        <v>66</v>
      </c>
      <c r="E38" s="6">
        <v>72</v>
      </c>
      <c r="F38" s="6"/>
      <c r="G38" s="6">
        <v>195</v>
      </c>
      <c r="H38" s="6">
        <v>333</v>
      </c>
      <c r="M38" s="5" t="s">
        <v>157</v>
      </c>
      <c r="N38" s="6">
        <v>5</v>
      </c>
      <c r="O38" s="6">
        <v>2</v>
      </c>
      <c r="P38" s="6">
        <f t="shared" si="3"/>
        <v>7</v>
      </c>
      <c r="Q38" s="48">
        <f t="shared" si="4"/>
        <v>7.1501532175689483E-4</v>
      </c>
    </row>
    <row r="39" spans="1:17">
      <c r="A39" s="5" t="s">
        <v>370</v>
      </c>
      <c r="B39" s="6"/>
      <c r="C39" s="6"/>
      <c r="D39" s="6"/>
      <c r="E39" s="6"/>
      <c r="F39" s="6">
        <v>63</v>
      </c>
      <c r="G39" s="6">
        <v>95</v>
      </c>
      <c r="H39" s="6">
        <v>158</v>
      </c>
      <c r="M39" s="5" t="s">
        <v>410</v>
      </c>
      <c r="N39" s="6"/>
      <c r="O39" s="6"/>
      <c r="P39" s="6">
        <f t="shared" si="3"/>
        <v>0</v>
      </c>
      <c r="Q39" s="48">
        <f t="shared" si="4"/>
        <v>0</v>
      </c>
    </row>
    <row r="40" spans="1:17">
      <c r="A40" s="5" t="s">
        <v>157</v>
      </c>
      <c r="B40" s="6">
        <v>5</v>
      </c>
      <c r="C40" s="6">
        <v>2</v>
      </c>
      <c r="D40" s="6">
        <v>9</v>
      </c>
      <c r="E40" s="6">
        <v>13</v>
      </c>
      <c r="F40" s="6">
        <v>30</v>
      </c>
      <c r="G40" s="6">
        <v>26</v>
      </c>
      <c r="H40" s="6">
        <v>85</v>
      </c>
      <c r="M40" s="5" t="s">
        <v>370</v>
      </c>
      <c r="N40" s="6"/>
      <c r="O40" s="6"/>
      <c r="P40" s="6">
        <f t="shared" si="3"/>
        <v>0</v>
      </c>
      <c r="Q40" s="48">
        <f t="shared" si="4"/>
        <v>0</v>
      </c>
    </row>
    <row r="41" spans="1:17">
      <c r="A41" s="5" t="s">
        <v>394</v>
      </c>
      <c r="B41" s="6"/>
      <c r="C41" s="6"/>
      <c r="D41" s="6"/>
      <c r="E41" s="6"/>
      <c r="F41" s="6">
        <v>10</v>
      </c>
      <c r="G41" s="6">
        <v>10</v>
      </c>
      <c r="H41" s="6">
        <v>20</v>
      </c>
      <c r="M41" s="5" t="s">
        <v>394</v>
      </c>
      <c r="N41" s="6"/>
      <c r="O41" s="6"/>
      <c r="P41" s="6">
        <f t="shared" si="3"/>
        <v>0</v>
      </c>
      <c r="Q41" s="48">
        <f t="shared" si="4"/>
        <v>0</v>
      </c>
    </row>
    <row r="42" spans="1:17" ht="15">
      <c r="A42" s="5" t="s">
        <v>421</v>
      </c>
      <c r="B42" s="6">
        <v>4725</v>
      </c>
      <c r="C42" s="6">
        <v>5065</v>
      </c>
      <c r="D42" s="6">
        <v>3669</v>
      </c>
      <c r="E42" s="6">
        <v>5928</v>
      </c>
      <c r="F42" s="6">
        <v>10174</v>
      </c>
      <c r="G42" s="6">
        <v>13764</v>
      </c>
      <c r="H42" s="6">
        <v>43325</v>
      </c>
      <c r="M42" s="24" t="s">
        <v>421</v>
      </c>
      <c r="N42" s="24">
        <f>SUM(N29:N41)</f>
        <v>4725</v>
      </c>
      <c r="O42" s="24">
        <f t="shared" ref="O42:P42" si="5">SUM(O29:O41)</f>
        <v>5065</v>
      </c>
      <c r="P42" s="24">
        <f t="shared" si="5"/>
        <v>9790</v>
      </c>
      <c r="Q42" s="49">
        <f t="shared" si="4"/>
        <v>1</v>
      </c>
    </row>
    <row r="44" spans="1:17" ht="18">
      <c r="M44" s="8" t="s">
        <v>450</v>
      </c>
    </row>
    <row r="46" spans="1:17" hidden="1">
      <c r="A46" s="4" t="s">
        <v>446</v>
      </c>
      <c r="B46" s="4" t="s">
        <v>432</v>
      </c>
    </row>
    <row r="47" spans="1:17" ht="45">
      <c r="A47" s="4" t="s">
        <v>414</v>
      </c>
      <c r="B47" t="s">
        <v>415</v>
      </c>
      <c r="C47" t="s">
        <v>416</v>
      </c>
      <c r="D47" t="s">
        <v>417</v>
      </c>
      <c r="E47" t="s">
        <v>418</v>
      </c>
      <c r="F47" t="s">
        <v>419</v>
      </c>
      <c r="G47" t="s">
        <v>420</v>
      </c>
      <c r="H47" t="s">
        <v>421</v>
      </c>
      <c r="M47" s="9" t="s">
        <v>6</v>
      </c>
      <c r="N47" s="9" t="s">
        <v>415</v>
      </c>
      <c r="O47" s="9" t="s">
        <v>416</v>
      </c>
      <c r="P47" s="9" t="s">
        <v>506</v>
      </c>
      <c r="Q47" s="47" t="s">
        <v>502</v>
      </c>
    </row>
    <row r="48" spans="1:17">
      <c r="A48" s="5" t="s">
        <v>15</v>
      </c>
      <c r="B48" s="6">
        <v>1166.0666666666666</v>
      </c>
      <c r="C48" s="6">
        <v>1213.5666666666666</v>
      </c>
      <c r="D48" s="6">
        <v>1058.7666666666664</v>
      </c>
      <c r="E48" s="6">
        <v>1695.4333333333334</v>
      </c>
      <c r="F48" s="6">
        <v>1720.3666666666663</v>
      </c>
      <c r="G48" s="6">
        <v>2682.1833333333338</v>
      </c>
      <c r="H48" s="6">
        <v>9536.3833333333332</v>
      </c>
      <c r="M48" s="5" t="s">
        <v>92</v>
      </c>
      <c r="N48" s="6">
        <v>1604.4333333333332</v>
      </c>
      <c r="O48" s="6">
        <v>1342.0333333333333</v>
      </c>
      <c r="P48" s="6">
        <f t="shared" ref="P48:P60" si="6">SUM(N48:O48)</f>
        <v>2946.4666666666662</v>
      </c>
      <c r="Q48" s="48">
        <f>+P48/$P$61</f>
        <v>0.32829468304785109</v>
      </c>
    </row>
    <row r="49" spans="1:17">
      <c r="A49" s="5" t="s">
        <v>92</v>
      </c>
      <c r="B49" s="6">
        <v>1604.4333333333332</v>
      </c>
      <c r="C49" s="6">
        <v>1342.0333333333333</v>
      </c>
      <c r="D49" s="6">
        <v>1192.1666666666667</v>
      </c>
      <c r="E49" s="6">
        <v>957.4666666666667</v>
      </c>
      <c r="F49" s="6">
        <v>1462.6333333333337</v>
      </c>
      <c r="G49" s="6">
        <v>2561.9833333333331</v>
      </c>
      <c r="H49" s="6">
        <v>9120.7166666666672</v>
      </c>
      <c r="M49" s="5" t="s">
        <v>15</v>
      </c>
      <c r="N49" s="6">
        <v>1166.0666666666666</v>
      </c>
      <c r="O49" s="6">
        <v>1213.5666666666666</v>
      </c>
      <c r="P49" s="6">
        <f t="shared" si="6"/>
        <v>2379.6333333333332</v>
      </c>
      <c r="Q49" s="48">
        <f t="shared" ref="Q49:Q61" si="7">+P49/$P$61</f>
        <v>0.26513823481348331</v>
      </c>
    </row>
    <row r="50" spans="1:17">
      <c r="A50" s="5" t="s">
        <v>43</v>
      </c>
      <c r="B50" s="6">
        <v>1040.3500000000001</v>
      </c>
      <c r="C50" s="6">
        <v>694.80000000000007</v>
      </c>
      <c r="D50" s="6">
        <v>1402.4333333333332</v>
      </c>
      <c r="E50" s="6">
        <v>709.30000000000007</v>
      </c>
      <c r="F50" s="6">
        <v>228</v>
      </c>
      <c r="G50" s="6">
        <v>1024.8333333333335</v>
      </c>
      <c r="H50" s="6">
        <v>5099.7166666666672</v>
      </c>
      <c r="M50" s="5" t="s">
        <v>43</v>
      </c>
      <c r="N50" s="6">
        <v>1040.3500000000001</v>
      </c>
      <c r="O50" s="6">
        <v>694.80000000000007</v>
      </c>
      <c r="P50" s="6">
        <f t="shared" si="6"/>
        <v>1735.15</v>
      </c>
      <c r="Q50" s="48">
        <f t="shared" si="7"/>
        <v>0.19333004025968242</v>
      </c>
    </row>
    <row r="51" spans="1:17">
      <c r="A51" s="5" t="s">
        <v>295</v>
      </c>
      <c r="B51" s="6"/>
      <c r="C51" s="6">
        <v>611.1</v>
      </c>
      <c r="D51" s="6">
        <v>487.69999999999993</v>
      </c>
      <c r="E51" s="6"/>
      <c r="F51" s="6">
        <v>1241.0333333333328</v>
      </c>
      <c r="G51" s="6">
        <v>983.73333333333346</v>
      </c>
      <c r="H51" s="6">
        <v>3323.5666666666666</v>
      </c>
      <c r="M51" s="5" t="s">
        <v>295</v>
      </c>
      <c r="N51" s="6"/>
      <c r="O51" s="6">
        <v>611.1</v>
      </c>
      <c r="P51" s="6">
        <f t="shared" si="6"/>
        <v>611.1</v>
      </c>
      <c r="Q51" s="48">
        <f t="shared" si="7"/>
        <v>6.8088630725119975E-2</v>
      </c>
    </row>
    <row r="52" spans="1:17">
      <c r="A52" s="5" t="s">
        <v>264</v>
      </c>
      <c r="B52" s="6"/>
      <c r="C52" s="6">
        <v>244.8</v>
      </c>
      <c r="D52" s="6">
        <v>176.5</v>
      </c>
      <c r="E52" s="6">
        <v>219.7</v>
      </c>
      <c r="F52" s="6">
        <v>175.16666666666669</v>
      </c>
      <c r="G52" s="6">
        <v>203.46666666666667</v>
      </c>
      <c r="H52" s="6">
        <v>1019.6333333333334</v>
      </c>
      <c r="M52" s="5" t="s">
        <v>217</v>
      </c>
      <c r="N52" s="6">
        <v>167.31666666666666</v>
      </c>
      <c r="O52" s="6">
        <v>214.45</v>
      </c>
      <c r="P52" s="6">
        <f t="shared" si="6"/>
        <v>381.76666666666665</v>
      </c>
      <c r="Q52" s="48">
        <f t="shared" si="7"/>
        <v>4.2536359989897944E-2</v>
      </c>
    </row>
    <row r="53" spans="1:17">
      <c r="A53" s="5" t="s">
        <v>225</v>
      </c>
      <c r="B53" s="6">
        <v>189.88333333333333</v>
      </c>
      <c r="C53" s="6">
        <v>130.69999999999999</v>
      </c>
      <c r="D53" s="6">
        <v>23.066666666666666</v>
      </c>
      <c r="E53" s="6">
        <v>171.43333333333334</v>
      </c>
      <c r="F53" s="6">
        <v>203.83333333333334</v>
      </c>
      <c r="G53" s="6">
        <v>74.099999999999994</v>
      </c>
      <c r="H53" s="6">
        <v>793.01666666666665</v>
      </c>
      <c r="M53" s="5" t="s">
        <v>225</v>
      </c>
      <c r="N53" s="6">
        <v>189.88333333333333</v>
      </c>
      <c r="O53" s="6">
        <v>130.69999999999999</v>
      </c>
      <c r="P53" s="6">
        <f t="shared" si="6"/>
        <v>320.58333333333331</v>
      </c>
      <c r="Q53" s="48">
        <f t="shared" si="7"/>
        <v>3.5719326133139218E-2</v>
      </c>
    </row>
    <row r="54" spans="1:17">
      <c r="A54" s="5" t="s">
        <v>217</v>
      </c>
      <c r="B54" s="6">
        <v>167.31666666666666</v>
      </c>
      <c r="C54" s="6">
        <v>214.45</v>
      </c>
      <c r="D54" s="6"/>
      <c r="E54" s="6">
        <v>221.21666666666664</v>
      </c>
      <c r="F54" s="6"/>
      <c r="G54" s="6">
        <v>144.15</v>
      </c>
      <c r="H54" s="6">
        <v>747.13333333333333</v>
      </c>
      <c r="M54" s="5" t="s">
        <v>211</v>
      </c>
      <c r="N54" s="6">
        <v>147.5</v>
      </c>
      <c r="O54" s="6">
        <v>135.9</v>
      </c>
      <c r="P54" s="6">
        <f t="shared" si="6"/>
        <v>283.39999999999998</v>
      </c>
      <c r="Q54" s="48">
        <f t="shared" si="7"/>
        <v>3.1576367120764191E-2</v>
      </c>
    </row>
    <row r="55" spans="1:17">
      <c r="A55" s="5" t="s">
        <v>211</v>
      </c>
      <c r="B55" s="6">
        <v>147.5</v>
      </c>
      <c r="C55" s="6">
        <v>135.9</v>
      </c>
      <c r="D55" s="6">
        <v>49.099999999999994</v>
      </c>
      <c r="E55" s="6">
        <v>114.06666666666666</v>
      </c>
      <c r="F55" s="6">
        <v>62.133333333333333</v>
      </c>
      <c r="G55" s="6">
        <v>59.166666666666671</v>
      </c>
      <c r="H55" s="6">
        <v>567.86666666666667</v>
      </c>
      <c r="M55" s="5" t="s">
        <v>264</v>
      </c>
      <c r="N55" s="6"/>
      <c r="O55" s="6">
        <v>244.8</v>
      </c>
      <c r="P55" s="6">
        <f t="shared" si="6"/>
        <v>244.8</v>
      </c>
      <c r="Q55" s="48">
        <f t="shared" si="7"/>
        <v>2.7275563412713744E-2</v>
      </c>
    </row>
    <row r="56" spans="1:17">
      <c r="A56" s="5" t="s">
        <v>314</v>
      </c>
      <c r="B56" s="6"/>
      <c r="C56" s="6"/>
      <c r="D56" s="6">
        <v>177.15</v>
      </c>
      <c r="E56" s="6">
        <v>193</v>
      </c>
      <c r="F56" s="6"/>
      <c r="G56" s="6">
        <v>123.1</v>
      </c>
      <c r="H56" s="6">
        <v>493.25</v>
      </c>
      <c r="M56" s="5" t="s">
        <v>157</v>
      </c>
      <c r="N56" s="6">
        <v>17.166666666666668</v>
      </c>
      <c r="O56" s="6">
        <v>55</v>
      </c>
      <c r="P56" s="6">
        <f t="shared" si="6"/>
        <v>72.166666666666671</v>
      </c>
      <c r="Q56" s="48">
        <f t="shared" si="7"/>
        <v>8.0407944973482099E-3</v>
      </c>
    </row>
    <row r="57" spans="1:17">
      <c r="A57" s="5" t="s">
        <v>157</v>
      </c>
      <c r="B57" s="6">
        <v>17.166666666666668</v>
      </c>
      <c r="C57" s="6">
        <v>55</v>
      </c>
      <c r="D57" s="6">
        <v>17.916666666666668</v>
      </c>
      <c r="E57" s="6">
        <v>45</v>
      </c>
      <c r="F57" s="6">
        <v>92.916666666666657</v>
      </c>
      <c r="G57" s="6">
        <v>90</v>
      </c>
      <c r="H57" s="6">
        <v>318</v>
      </c>
      <c r="M57" s="5" t="s">
        <v>314</v>
      </c>
      <c r="N57" s="6"/>
      <c r="O57" s="6"/>
      <c r="P57" s="6">
        <f t="shared" si="6"/>
        <v>0</v>
      </c>
      <c r="Q57" s="48">
        <f t="shared" si="7"/>
        <v>0</v>
      </c>
    </row>
    <row r="58" spans="1:17">
      <c r="A58" s="5" t="s">
        <v>370</v>
      </c>
      <c r="B58" s="6"/>
      <c r="C58" s="6"/>
      <c r="D58" s="6"/>
      <c r="E58" s="6"/>
      <c r="F58" s="6">
        <v>179.25</v>
      </c>
      <c r="G58" s="6">
        <v>55.083333333333336</v>
      </c>
      <c r="H58" s="6">
        <v>234.33333333333334</v>
      </c>
      <c r="M58" s="5" t="s">
        <v>370</v>
      </c>
      <c r="N58" s="6"/>
      <c r="O58" s="6"/>
      <c r="P58" s="6">
        <f t="shared" si="6"/>
        <v>0</v>
      </c>
      <c r="Q58" s="48">
        <f t="shared" si="7"/>
        <v>0</v>
      </c>
    </row>
    <row r="59" spans="1:17">
      <c r="A59" s="5" t="s">
        <v>410</v>
      </c>
      <c r="B59" s="6"/>
      <c r="C59" s="6"/>
      <c r="D59" s="6"/>
      <c r="E59" s="6"/>
      <c r="F59" s="6"/>
      <c r="G59" s="6">
        <v>23</v>
      </c>
      <c r="H59" s="6">
        <v>23</v>
      </c>
      <c r="M59" s="5" t="s">
        <v>410</v>
      </c>
      <c r="N59" s="6"/>
      <c r="O59" s="6"/>
      <c r="P59" s="6">
        <f t="shared" si="6"/>
        <v>0</v>
      </c>
      <c r="Q59" s="48">
        <f t="shared" si="7"/>
        <v>0</v>
      </c>
    </row>
    <row r="60" spans="1:17">
      <c r="A60" s="5" t="s">
        <v>394</v>
      </c>
      <c r="B60" s="6"/>
      <c r="C60" s="6"/>
      <c r="D60" s="6"/>
      <c r="E60" s="6"/>
      <c r="F60" s="6">
        <v>4</v>
      </c>
      <c r="G60" s="6">
        <v>4</v>
      </c>
      <c r="H60" s="6">
        <v>8</v>
      </c>
      <c r="M60" s="5" t="s">
        <v>394</v>
      </c>
      <c r="N60" s="6"/>
      <c r="O60" s="6"/>
      <c r="P60" s="6">
        <f t="shared" si="6"/>
        <v>0</v>
      </c>
      <c r="Q60" s="48">
        <f t="shared" si="7"/>
        <v>0</v>
      </c>
    </row>
    <row r="61" spans="1:17" ht="15">
      <c r="A61" s="5" t="s">
        <v>421</v>
      </c>
      <c r="B61" s="6">
        <v>4332.7166666666662</v>
      </c>
      <c r="C61" s="6">
        <v>4642.3499999999995</v>
      </c>
      <c r="D61" s="6">
        <v>4584.7999999999993</v>
      </c>
      <c r="E61" s="6">
        <v>4326.6166666666668</v>
      </c>
      <c r="F61" s="6">
        <v>5369.333333333333</v>
      </c>
      <c r="G61" s="6">
        <v>8028.8000000000011</v>
      </c>
      <c r="H61" s="6">
        <v>31284.616666666665</v>
      </c>
      <c r="M61" s="24" t="s">
        <v>421</v>
      </c>
      <c r="N61" s="24">
        <f>SUM(N48:N60)</f>
        <v>4332.7166666666672</v>
      </c>
      <c r="O61" s="24">
        <f t="shared" ref="O61:P61" si="8">SUM(O48:O60)</f>
        <v>4642.3499999999995</v>
      </c>
      <c r="P61" s="24">
        <f t="shared" si="8"/>
        <v>8975.0666666666657</v>
      </c>
      <c r="Q61" s="49">
        <f t="shared" si="7"/>
        <v>1</v>
      </c>
    </row>
    <row r="63" spans="1:17" hidden="1"/>
    <row r="64" spans="1:17" hidden="1"/>
    <row r="65" spans="1:16" hidden="1"/>
    <row r="66" spans="1:16" hidden="1"/>
    <row r="67" spans="1:16" hidden="1"/>
    <row r="68" spans="1:16" ht="18">
      <c r="M68" s="8" t="s">
        <v>500</v>
      </c>
    </row>
    <row r="69" spans="1:16" ht="18">
      <c r="A69" s="4" t="s">
        <v>424</v>
      </c>
      <c r="B69" s="4" t="s">
        <v>432</v>
      </c>
      <c r="M69" s="8"/>
    </row>
    <row r="70" spans="1:16" ht="30">
      <c r="A70" s="4" t="s">
        <v>414</v>
      </c>
      <c r="B70" t="s">
        <v>415</v>
      </c>
      <c r="C70" t="s">
        <v>416</v>
      </c>
      <c r="D70" t="s">
        <v>421</v>
      </c>
      <c r="M70" s="24" t="s">
        <v>435</v>
      </c>
      <c r="N70" s="24" t="s">
        <v>415</v>
      </c>
      <c r="O70" s="24" t="s">
        <v>416</v>
      </c>
      <c r="P70" s="9" t="s">
        <v>506</v>
      </c>
    </row>
    <row r="71" spans="1:16">
      <c r="A71" s="5" t="s">
        <v>471</v>
      </c>
      <c r="B71" s="6">
        <v>132807.76999999999</v>
      </c>
      <c r="C71" s="6">
        <v>153777</v>
      </c>
      <c r="D71" s="6">
        <v>286584.77</v>
      </c>
      <c r="M71" s="23" t="s">
        <v>471</v>
      </c>
      <c r="N71" s="46">
        <v>132807.76999999999</v>
      </c>
      <c r="O71" s="46">
        <v>153777</v>
      </c>
      <c r="P71" s="46">
        <v>286584.77</v>
      </c>
    </row>
    <row r="72" spans="1:16">
      <c r="A72" s="22" t="s">
        <v>43</v>
      </c>
      <c r="B72" s="6">
        <v>109219.26999999999</v>
      </c>
      <c r="C72" s="6">
        <v>98641</v>
      </c>
      <c r="D72" s="6">
        <v>207860.27</v>
      </c>
      <c r="M72" s="22" t="s">
        <v>43</v>
      </c>
      <c r="N72" s="6">
        <v>109219.26999999999</v>
      </c>
      <c r="O72" s="6">
        <v>98641</v>
      </c>
      <c r="P72" s="6">
        <v>207860.27</v>
      </c>
    </row>
    <row r="73" spans="1:16">
      <c r="A73" s="22" t="s">
        <v>217</v>
      </c>
      <c r="B73" s="6">
        <v>23588.5</v>
      </c>
      <c r="C73" s="6">
        <v>55136</v>
      </c>
      <c r="D73" s="6">
        <v>78724.5</v>
      </c>
      <c r="M73" s="22" t="s">
        <v>217</v>
      </c>
      <c r="N73" s="6">
        <v>23588.5</v>
      </c>
      <c r="O73" s="6">
        <v>55136</v>
      </c>
      <c r="P73" s="6">
        <v>78724.5</v>
      </c>
    </row>
    <row r="74" spans="1:16">
      <c r="A74" s="5" t="s">
        <v>482</v>
      </c>
      <c r="B74" s="6">
        <v>18831.830000000002</v>
      </c>
      <c r="C74" s="6">
        <v>32511</v>
      </c>
      <c r="D74" s="6">
        <v>51342.83</v>
      </c>
      <c r="M74" s="23" t="s">
        <v>482</v>
      </c>
      <c r="N74" s="46">
        <v>18831.830000000002</v>
      </c>
      <c r="O74" s="46">
        <v>32511</v>
      </c>
      <c r="P74" s="46">
        <v>51342.83</v>
      </c>
    </row>
    <row r="75" spans="1:16">
      <c r="A75" s="22" t="s">
        <v>15</v>
      </c>
      <c r="B75" s="6">
        <v>18831.830000000002</v>
      </c>
      <c r="C75" s="6">
        <v>18516</v>
      </c>
      <c r="D75" s="6">
        <v>37347.83</v>
      </c>
      <c r="M75" s="22" t="s">
        <v>15</v>
      </c>
      <c r="N75" s="6">
        <v>18831.830000000002</v>
      </c>
      <c r="O75" s="6">
        <v>18516</v>
      </c>
      <c r="P75" s="6">
        <v>37347.83</v>
      </c>
    </row>
    <row r="76" spans="1:16">
      <c r="A76" s="22" t="s">
        <v>264</v>
      </c>
      <c r="B76" s="6"/>
      <c r="C76" s="6">
        <v>13995</v>
      </c>
      <c r="D76" s="6">
        <v>13995</v>
      </c>
      <c r="M76" s="22" t="s">
        <v>264</v>
      </c>
      <c r="N76" s="6"/>
      <c r="O76" s="6">
        <v>13995</v>
      </c>
      <c r="P76" s="6">
        <v>13995</v>
      </c>
    </row>
    <row r="77" spans="1:16">
      <c r="A77" s="5" t="s">
        <v>483</v>
      </c>
      <c r="B77" s="6">
        <v>11912</v>
      </c>
      <c r="C77" s="6">
        <v>9946</v>
      </c>
      <c r="D77" s="6">
        <v>21858</v>
      </c>
      <c r="M77" s="23" t="s">
        <v>483</v>
      </c>
      <c r="N77" s="46">
        <v>11912</v>
      </c>
      <c r="O77" s="46">
        <v>9946</v>
      </c>
      <c r="P77" s="46">
        <v>21858</v>
      </c>
    </row>
    <row r="78" spans="1:16">
      <c r="A78" s="22" t="s">
        <v>15</v>
      </c>
      <c r="B78" s="6">
        <v>9017</v>
      </c>
      <c r="C78" s="6">
        <v>8113</v>
      </c>
      <c r="D78" s="6">
        <v>17130</v>
      </c>
      <c r="M78" s="22" t="s">
        <v>15</v>
      </c>
      <c r="N78" s="6">
        <v>9017</v>
      </c>
      <c r="O78" s="6">
        <v>8113</v>
      </c>
      <c r="P78" s="6">
        <v>17130</v>
      </c>
    </row>
    <row r="79" spans="1:16">
      <c r="A79" s="22" t="s">
        <v>92</v>
      </c>
      <c r="B79" s="6">
        <v>2895</v>
      </c>
      <c r="C79" s="6">
        <v>1833</v>
      </c>
      <c r="D79" s="6">
        <v>4728</v>
      </c>
      <c r="M79" s="22" t="s">
        <v>92</v>
      </c>
      <c r="N79" s="6">
        <v>2895</v>
      </c>
      <c r="O79" s="6">
        <v>1833</v>
      </c>
      <c r="P79" s="6">
        <v>4728</v>
      </c>
    </row>
    <row r="80" spans="1:16">
      <c r="A80" s="5" t="s">
        <v>477</v>
      </c>
      <c r="B80" s="6">
        <v>12950</v>
      </c>
      <c r="C80" s="6">
        <v>6040</v>
      </c>
      <c r="D80" s="6">
        <v>18990</v>
      </c>
      <c r="M80" s="23" t="s">
        <v>477</v>
      </c>
      <c r="N80" s="46">
        <v>12950</v>
      </c>
      <c r="O80" s="46">
        <v>6040</v>
      </c>
      <c r="P80" s="46">
        <v>18990</v>
      </c>
    </row>
    <row r="81" spans="1:16">
      <c r="A81" s="22" t="s">
        <v>15</v>
      </c>
      <c r="B81" s="6">
        <v>8920</v>
      </c>
      <c r="C81" s="6">
        <v>2890</v>
      </c>
      <c r="D81" s="6">
        <v>11810</v>
      </c>
      <c r="M81" s="22" t="s">
        <v>15</v>
      </c>
      <c r="N81" s="6">
        <v>8920</v>
      </c>
      <c r="O81" s="6">
        <v>2890</v>
      </c>
      <c r="P81" s="6">
        <v>11810</v>
      </c>
    </row>
    <row r="82" spans="1:16">
      <c r="A82" s="22" t="s">
        <v>92</v>
      </c>
      <c r="B82" s="6">
        <v>3000</v>
      </c>
      <c r="C82" s="6">
        <v>2800</v>
      </c>
      <c r="D82" s="6">
        <v>5800</v>
      </c>
      <c r="M82" s="22" t="s">
        <v>92</v>
      </c>
      <c r="N82" s="6">
        <v>3000</v>
      </c>
      <c r="O82" s="6">
        <v>2800</v>
      </c>
      <c r="P82" s="6">
        <v>5800</v>
      </c>
    </row>
    <row r="83" spans="1:16">
      <c r="A83" s="22" t="s">
        <v>157</v>
      </c>
      <c r="B83" s="6">
        <v>1030</v>
      </c>
      <c r="C83" s="6">
        <v>350</v>
      </c>
      <c r="D83" s="6">
        <v>1380</v>
      </c>
      <c r="M83" s="22" t="s">
        <v>157</v>
      </c>
      <c r="N83" s="6">
        <v>1030</v>
      </c>
      <c r="O83" s="6">
        <v>350</v>
      </c>
      <c r="P83" s="6">
        <v>1380</v>
      </c>
    </row>
    <row r="84" spans="1:16">
      <c r="A84" s="5" t="s">
        <v>487</v>
      </c>
      <c r="B84" s="6">
        <v>6344.65</v>
      </c>
      <c r="C84" s="6">
        <v>6425</v>
      </c>
      <c r="D84" s="6">
        <v>12769.650000000001</v>
      </c>
      <c r="M84" s="23" t="s">
        <v>487</v>
      </c>
      <c r="N84" s="46">
        <v>6344.65</v>
      </c>
      <c r="O84" s="46">
        <v>6425</v>
      </c>
      <c r="P84" s="46">
        <v>12769.650000000001</v>
      </c>
    </row>
    <row r="85" spans="1:16">
      <c r="A85" s="22" t="s">
        <v>225</v>
      </c>
      <c r="B85" s="6">
        <v>4305.74</v>
      </c>
      <c r="C85" s="6">
        <v>3466</v>
      </c>
      <c r="D85" s="6">
        <v>7771.74</v>
      </c>
      <c r="M85" s="22" t="s">
        <v>225</v>
      </c>
      <c r="N85" s="6">
        <v>4305.74</v>
      </c>
      <c r="O85" s="6">
        <v>3466</v>
      </c>
      <c r="P85" s="6">
        <v>7771.74</v>
      </c>
    </row>
    <row r="86" spans="1:16">
      <c r="A86" s="22" t="s">
        <v>211</v>
      </c>
      <c r="B86" s="6">
        <v>1619.1</v>
      </c>
      <c r="C86" s="6">
        <v>1600</v>
      </c>
      <c r="D86" s="6">
        <v>3219.1</v>
      </c>
      <c r="M86" s="22" t="s">
        <v>211</v>
      </c>
      <c r="N86" s="6">
        <v>1619.1</v>
      </c>
      <c r="O86" s="6">
        <v>1600</v>
      </c>
      <c r="P86" s="6">
        <v>3219.1</v>
      </c>
    </row>
    <row r="87" spans="1:16">
      <c r="A87" s="22" t="s">
        <v>295</v>
      </c>
      <c r="B87" s="6"/>
      <c r="C87" s="6">
        <v>1359</v>
      </c>
      <c r="D87" s="6">
        <v>1359</v>
      </c>
      <c r="M87" s="22" t="s">
        <v>295</v>
      </c>
      <c r="N87" s="6"/>
      <c r="O87" s="6">
        <v>1359</v>
      </c>
      <c r="P87" s="6">
        <v>1359</v>
      </c>
    </row>
    <row r="88" spans="1:16">
      <c r="A88" s="22" t="s">
        <v>92</v>
      </c>
      <c r="B88" s="6">
        <v>419.81</v>
      </c>
      <c r="C88" s="6"/>
      <c r="D88" s="6">
        <v>419.81</v>
      </c>
      <c r="M88" s="22" t="s">
        <v>92</v>
      </c>
      <c r="N88" s="6">
        <v>419.81</v>
      </c>
      <c r="O88" s="6"/>
      <c r="P88" s="6">
        <v>419.81</v>
      </c>
    </row>
    <row r="89" spans="1:16">
      <c r="A89" s="5" t="s">
        <v>486</v>
      </c>
      <c r="B89" s="6">
        <v>3501.5</v>
      </c>
      <c r="C89" s="6">
        <v>2955.5</v>
      </c>
      <c r="D89" s="6">
        <v>6457</v>
      </c>
      <c r="M89" s="23" t="s">
        <v>486</v>
      </c>
      <c r="N89" s="46">
        <v>3501.5</v>
      </c>
      <c r="O89" s="46">
        <v>2955.5</v>
      </c>
      <c r="P89" s="46">
        <v>6457</v>
      </c>
    </row>
    <row r="90" spans="1:16">
      <c r="A90" s="22" t="s">
        <v>92</v>
      </c>
      <c r="B90" s="6">
        <v>3276.5</v>
      </c>
      <c r="C90" s="6">
        <v>2955.5</v>
      </c>
      <c r="D90" s="6">
        <v>6232</v>
      </c>
      <c r="M90" s="22" t="s">
        <v>92</v>
      </c>
      <c r="N90" s="6">
        <v>3276.5</v>
      </c>
      <c r="O90" s="6">
        <v>2955.5</v>
      </c>
      <c r="P90" s="6">
        <v>6232</v>
      </c>
    </row>
    <row r="91" spans="1:16">
      <c r="A91" s="22" t="s">
        <v>15</v>
      </c>
      <c r="B91" s="6">
        <v>225</v>
      </c>
      <c r="C91" s="6"/>
      <c r="D91" s="6">
        <v>225</v>
      </c>
      <c r="M91" s="22" t="s">
        <v>15</v>
      </c>
      <c r="N91" s="6">
        <v>225</v>
      </c>
      <c r="O91" s="6"/>
      <c r="P91" s="6">
        <v>225</v>
      </c>
    </row>
    <row r="92" spans="1:16">
      <c r="A92" s="5" t="s">
        <v>473</v>
      </c>
      <c r="B92" s="6">
        <v>2846.33</v>
      </c>
      <c r="C92" s="6">
        <v>2115</v>
      </c>
      <c r="D92" s="6">
        <v>4961.33</v>
      </c>
      <c r="M92" s="23" t="s">
        <v>473</v>
      </c>
      <c r="N92" s="46">
        <v>2846.33</v>
      </c>
      <c r="O92" s="46">
        <v>2115</v>
      </c>
      <c r="P92" s="46">
        <v>4961.33</v>
      </c>
    </row>
    <row r="93" spans="1:16">
      <c r="A93" s="22" t="s">
        <v>211</v>
      </c>
      <c r="B93" s="6">
        <v>2846.33</v>
      </c>
      <c r="C93" s="6">
        <v>2115</v>
      </c>
      <c r="D93" s="6">
        <v>4961.33</v>
      </c>
      <c r="M93" s="22" t="s">
        <v>211</v>
      </c>
      <c r="N93" s="6">
        <v>2846.33</v>
      </c>
      <c r="O93" s="6">
        <v>2115</v>
      </c>
      <c r="P93" s="6">
        <v>4961.33</v>
      </c>
    </row>
    <row r="94" spans="1:16">
      <c r="A94" s="5" t="s">
        <v>479</v>
      </c>
      <c r="B94" s="6">
        <v>1905</v>
      </c>
      <c r="C94" s="6">
        <v>2131</v>
      </c>
      <c r="D94" s="6">
        <v>4036</v>
      </c>
      <c r="M94" s="23" t="s">
        <v>479</v>
      </c>
      <c r="N94" s="46">
        <v>1905</v>
      </c>
      <c r="O94" s="46">
        <v>2131</v>
      </c>
      <c r="P94" s="46">
        <v>4036</v>
      </c>
    </row>
    <row r="95" spans="1:16">
      <c r="A95" s="22" t="s">
        <v>15</v>
      </c>
      <c r="B95" s="6">
        <v>1905</v>
      </c>
      <c r="C95" s="6">
        <v>2131</v>
      </c>
      <c r="D95" s="6">
        <v>4036</v>
      </c>
      <c r="M95" s="22" t="s">
        <v>15</v>
      </c>
      <c r="N95" s="6">
        <v>1905</v>
      </c>
      <c r="O95" s="6">
        <v>2131</v>
      </c>
      <c r="P95" s="6">
        <v>4036</v>
      </c>
    </row>
    <row r="96" spans="1:16">
      <c r="A96" s="5" t="s">
        <v>474</v>
      </c>
      <c r="B96" s="6">
        <v>1692</v>
      </c>
      <c r="C96" s="6">
        <v>2070</v>
      </c>
      <c r="D96" s="6">
        <v>3762</v>
      </c>
      <c r="M96" s="23" t="s">
        <v>474</v>
      </c>
      <c r="N96" s="46">
        <v>1692</v>
      </c>
      <c r="O96" s="46">
        <v>2070</v>
      </c>
      <c r="P96" s="46">
        <v>3762</v>
      </c>
    </row>
    <row r="97" spans="1:16">
      <c r="A97" s="22" t="s">
        <v>92</v>
      </c>
      <c r="B97" s="6">
        <v>1692</v>
      </c>
      <c r="C97" s="6">
        <v>1332</v>
      </c>
      <c r="D97" s="6">
        <v>3024</v>
      </c>
      <c r="M97" s="22" t="s">
        <v>92</v>
      </c>
      <c r="N97" s="6">
        <v>1692</v>
      </c>
      <c r="O97" s="6">
        <v>1332</v>
      </c>
      <c r="P97" s="6">
        <v>3024</v>
      </c>
    </row>
    <row r="98" spans="1:16">
      <c r="A98" s="22" t="s">
        <v>15</v>
      </c>
      <c r="B98" s="6"/>
      <c r="C98" s="6">
        <v>738</v>
      </c>
      <c r="D98" s="6">
        <v>738</v>
      </c>
      <c r="M98" s="22" t="s">
        <v>15</v>
      </c>
      <c r="N98" s="6"/>
      <c r="O98" s="6">
        <v>738</v>
      </c>
      <c r="P98" s="6">
        <v>738</v>
      </c>
    </row>
    <row r="99" spans="1:16">
      <c r="A99" s="5" t="s">
        <v>481</v>
      </c>
      <c r="B99" s="6">
        <v>1386.57</v>
      </c>
      <c r="C99" s="6">
        <v>1752</v>
      </c>
      <c r="D99" s="6">
        <v>3138.5699999999997</v>
      </c>
      <c r="M99" s="23" t="s">
        <v>481</v>
      </c>
      <c r="N99" s="46">
        <v>1386.57</v>
      </c>
      <c r="O99" s="46">
        <v>1752</v>
      </c>
      <c r="P99" s="46">
        <v>3138.5699999999997</v>
      </c>
    </row>
    <row r="100" spans="1:16">
      <c r="A100" s="22" t="s">
        <v>15</v>
      </c>
      <c r="B100" s="6">
        <v>1386.57</v>
      </c>
      <c r="C100" s="6">
        <v>1752</v>
      </c>
      <c r="D100" s="6">
        <v>3138.5699999999997</v>
      </c>
      <c r="M100" s="22" t="s">
        <v>15</v>
      </c>
      <c r="N100" s="6">
        <v>1386.57</v>
      </c>
      <c r="O100" s="6">
        <v>1752</v>
      </c>
      <c r="P100" s="6">
        <v>3138.5699999999997</v>
      </c>
    </row>
    <row r="101" spans="1:16">
      <c r="A101" s="5" t="s">
        <v>480</v>
      </c>
      <c r="B101" s="6">
        <v>612.5</v>
      </c>
      <c r="C101" s="6">
        <v>562.5</v>
      </c>
      <c r="D101" s="6">
        <v>1175</v>
      </c>
      <c r="M101" s="23" t="s">
        <v>480</v>
      </c>
      <c r="N101" s="46">
        <v>612.5</v>
      </c>
      <c r="O101" s="46">
        <v>562.5</v>
      </c>
      <c r="P101" s="46">
        <v>1175</v>
      </c>
    </row>
    <row r="102" spans="1:16">
      <c r="A102" s="22" t="s">
        <v>92</v>
      </c>
      <c r="B102" s="6">
        <v>612.5</v>
      </c>
      <c r="C102" s="6">
        <v>562.5</v>
      </c>
      <c r="D102" s="6">
        <v>1175</v>
      </c>
      <c r="M102" s="22" t="s">
        <v>92</v>
      </c>
      <c r="N102" s="6">
        <v>612.5</v>
      </c>
      <c r="O102" s="6">
        <v>562.5</v>
      </c>
      <c r="P102" s="6">
        <v>1175</v>
      </c>
    </row>
    <row r="103" spans="1:16">
      <c r="A103" s="5" t="s">
        <v>472</v>
      </c>
      <c r="B103" s="6">
        <v>1080</v>
      </c>
      <c r="C103" s="6">
        <v>0</v>
      </c>
      <c r="D103" s="6">
        <v>1080</v>
      </c>
      <c r="M103" s="23" t="s">
        <v>472</v>
      </c>
      <c r="N103" s="46">
        <v>1080</v>
      </c>
      <c r="O103" s="46">
        <v>0</v>
      </c>
      <c r="P103" s="46">
        <v>1080</v>
      </c>
    </row>
    <row r="104" spans="1:16">
      <c r="A104" s="22" t="s">
        <v>15</v>
      </c>
      <c r="B104" s="6">
        <v>1080</v>
      </c>
      <c r="C104" s="6">
        <v>0</v>
      </c>
      <c r="D104" s="6">
        <v>1080</v>
      </c>
      <c r="M104" s="22" t="s">
        <v>15</v>
      </c>
      <c r="N104" s="6">
        <v>1080</v>
      </c>
      <c r="O104" s="6">
        <v>0</v>
      </c>
      <c r="P104" s="6">
        <v>1080</v>
      </c>
    </row>
    <row r="105" spans="1:16">
      <c r="A105" s="5" t="s">
        <v>476</v>
      </c>
      <c r="B105" s="6"/>
      <c r="C105" s="6">
        <v>249</v>
      </c>
      <c r="D105" s="6">
        <v>249</v>
      </c>
      <c r="M105" s="23" t="s">
        <v>476</v>
      </c>
      <c r="N105" s="46"/>
      <c r="O105" s="46">
        <v>249</v>
      </c>
      <c r="P105" s="46">
        <v>249</v>
      </c>
    </row>
    <row r="106" spans="1:16">
      <c r="A106" s="22" t="s">
        <v>295</v>
      </c>
      <c r="B106" s="6"/>
      <c r="C106" s="6">
        <v>249</v>
      </c>
      <c r="D106" s="6">
        <v>249</v>
      </c>
      <c r="M106" s="22" t="s">
        <v>295</v>
      </c>
      <c r="N106" s="6"/>
      <c r="O106" s="6">
        <v>249</v>
      </c>
      <c r="P106" s="6">
        <v>249</v>
      </c>
    </row>
    <row r="107" spans="1:16">
      <c r="A107" s="5" t="s">
        <v>478</v>
      </c>
      <c r="B107" s="6"/>
      <c r="C107" s="6">
        <v>212</v>
      </c>
      <c r="D107" s="6">
        <v>212</v>
      </c>
      <c r="M107" s="23" t="s">
        <v>478</v>
      </c>
      <c r="N107" s="46"/>
      <c r="O107" s="46">
        <v>212</v>
      </c>
      <c r="P107" s="46">
        <v>212</v>
      </c>
    </row>
    <row r="108" spans="1:16">
      <c r="A108" s="22" t="s">
        <v>295</v>
      </c>
      <c r="B108" s="6"/>
      <c r="C108" s="6">
        <v>212</v>
      </c>
      <c r="D108" s="6">
        <v>212</v>
      </c>
      <c r="M108" s="22" t="s">
        <v>295</v>
      </c>
      <c r="N108" s="6"/>
      <c r="O108" s="6">
        <v>212</v>
      </c>
      <c r="P108" s="6">
        <v>212</v>
      </c>
    </row>
    <row r="109" spans="1:16">
      <c r="A109" s="5" t="s">
        <v>484</v>
      </c>
      <c r="B109" s="6"/>
      <c r="C109" s="6">
        <v>168</v>
      </c>
      <c r="D109" s="6">
        <v>168</v>
      </c>
      <c r="M109" s="23" t="s">
        <v>484</v>
      </c>
      <c r="N109" s="46"/>
      <c r="O109" s="46">
        <v>168</v>
      </c>
      <c r="P109" s="46">
        <v>168</v>
      </c>
    </row>
    <row r="110" spans="1:16">
      <c r="A110" s="22" t="s">
        <v>295</v>
      </c>
      <c r="B110" s="6"/>
      <c r="C110" s="6">
        <v>168</v>
      </c>
      <c r="D110" s="6">
        <v>168</v>
      </c>
      <c r="M110" s="22" t="s">
        <v>295</v>
      </c>
      <c r="N110" s="6"/>
      <c r="O110" s="6">
        <v>168</v>
      </c>
      <c r="P110" s="6">
        <v>168</v>
      </c>
    </row>
    <row r="111" spans="1:16">
      <c r="A111" s="5" t="s">
        <v>421</v>
      </c>
      <c r="B111" s="6">
        <v>195870.15</v>
      </c>
      <c r="C111" s="6">
        <v>220914</v>
      </c>
      <c r="D111" s="6">
        <v>416784.15</v>
      </c>
      <c r="M111" s="53" t="s">
        <v>421</v>
      </c>
      <c r="N111" s="54">
        <v>195870.15</v>
      </c>
      <c r="O111" s="54">
        <v>220914</v>
      </c>
      <c r="P111" s="54">
        <v>416784.15</v>
      </c>
    </row>
    <row r="115" spans="1:13" hidden="1"/>
    <row r="116" spans="1:13" hidden="1"/>
    <row r="117" spans="1:13" hidden="1"/>
    <row r="118" spans="1:13" hidden="1"/>
    <row r="119" spans="1:13" hidden="1"/>
    <row r="120" spans="1:13" hidden="1"/>
    <row r="121" spans="1:13" hidden="1"/>
    <row r="122" spans="1:13" hidden="1"/>
    <row r="123" spans="1:13" hidden="1"/>
    <row r="124" spans="1:13" hidden="1"/>
    <row r="125" spans="1:13" hidden="1"/>
    <row r="126" spans="1:13">
      <c r="A126" s="5"/>
      <c r="B126" s="6"/>
      <c r="C126" s="6"/>
      <c r="D126" s="6"/>
      <c r="E126" s="6"/>
      <c r="F126" s="6"/>
      <c r="G126" s="6"/>
      <c r="H126" s="6"/>
    </row>
    <row r="127" spans="1:13" ht="18">
      <c r="A127" s="5"/>
      <c r="B127" s="6"/>
      <c r="C127" s="6"/>
      <c r="D127" s="6"/>
      <c r="E127" s="6"/>
      <c r="F127" s="6"/>
      <c r="G127" s="6"/>
      <c r="H127" s="6"/>
      <c r="M127" s="8" t="s">
        <v>436</v>
      </c>
    </row>
    <row r="128" spans="1:13">
      <c r="A128" s="4" t="s">
        <v>423</v>
      </c>
      <c r="B128" s="4" t="s">
        <v>432</v>
      </c>
    </row>
    <row r="129" spans="1:17" ht="45">
      <c r="A129" s="4" t="s">
        <v>414</v>
      </c>
      <c r="B129" t="s">
        <v>415</v>
      </c>
      <c r="C129" t="s">
        <v>416</v>
      </c>
      <c r="D129" t="s">
        <v>417</v>
      </c>
      <c r="E129" t="s">
        <v>418</v>
      </c>
      <c r="F129" t="s">
        <v>419</v>
      </c>
      <c r="G129" t="s">
        <v>420</v>
      </c>
      <c r="H129" t="s">
        <v>421</v>
      </c>
      <c r="M129" s="24" t="s">
        <v>435</v>
      </c>
      <c r="N129" s="24" t="s">
        <v>415</v>
      </c>
      <c r="O129" s="24" t="s">
        <v>416</v>
      </c>
      <c r="P129" s="9" t="s">
        <v>506</v>
      </c>
      <c r="Q129" s="47" t="s">
        <v>502</v>
      </c>
    </row>
    <row r="130" spans="1:17">
      <c r="A130" s="5" t="s">
        <v>39</v>
      </c>
      <c r="B130" s="6">
        <v>1226</v>
      </c>
      <c r="C130" s="6">
        <v>1084</v>
      </c>
      <c r="D130" s="6">
        <v>1230</v>
      </c>
      <c r="E130" s="6">
        <v>1269</v>
      </c>
      <c r="F130" s="6"/>
      <c r="G130" s="6">
        <v>1401</v>
      </c>
      <c r="H130" s="6">
        <v>6210</v>
      </c>
      <c r="M130" s="5" t="s">
        <v>39</v>
      </c>
      <c r="N130" s="6">
        <v>1226</v>
      </c>
      <c r="O130" s="6">
        <v>1084</v>
      </c>
      <c r="P130" s="6">
        <f t="shared" ref="P130:P161" si="9">SUM(N130:O130)</f>
        <v>2310</v>
      </c>
      <c r="Q130" s="48">
        <f>+P130/$P$162</f>
        <v>0.23595505617977527</v>
      </c>
    </row>
    <row r="131" spans="1:17">
      <c r="A131" s="5" t="s">
        <v>249</v>
      </c>
      <c r="B131" s="6"/>
      <c r="C131" s="6">
        <v>11</v>
      </c>
      <c r="D131" s="6"/>
      <c r="E131" s="6"/>
      <c r="F131" s="6">
        <v>2470</v>
      </c>
      <c r="G131" s="6">
        <v>2780</v>
      </c>
      <c r="H131" s="6">
        <v>5261</v>
      </c>
      <c r="M131" s="5" t="s">
        <v>23</v>
      </c>
      <c r="N131" s="6">
        <v>624</v>
      </c>
      <c r="O131" s="6">
        <v>618</v>
      </c>
      <c r="P131" s="6">
        <f t="shared" si="9"/>
        <v>1242</v>
      </c>
      <c r="Q131" s="48">
        <f t="shared" ref="Q131:Q162" si="10">+P131/$P$162</f>
        <v>0.1268641470888662</v>
      </c>
    </row>
    <row r="132" spans="1:17">
      <c r="A132" s="5" t="s">
        <v>168</v>
      </c>
      <c r="B132" s="6">
        <v>208</v>
      </c>
      <c r="C132" s="6">
        <v>131</v>
      </c>
      <c r="D132" s="6">
        <v>161</v>
      </c>
      <c r="E132" s="6">
        <v>507</v>
      </c>
      <c r="F132" s="6">
        <v>1545</v>
      </c>
      <c r="G132" s="6">
        <v>1929</v>
      </c>
      <c r="H132" s="6">
        <v>4481</v>
      </c>
      <c r="M132" s="5" t="s">
        <v>214</v>
      </c>
      <c r="N132" s="6">
        <v>324</v>
      </c>
      <c r="O132" s="6">
        <v>776</v>
      </c>
      <c r="P132" s="6">
        <f t="shared" si="9"/>
        <v>1100</v>
      </c>
      <c r="Q132" s="48">
        <f t="shared" si="10"/>
        <v>0.11235955056179775</v>
      </c>
    </row>
    <row r="133" spans="1:17">
      <c r="A133" s="5" t="s">
        <v>106</v>
      </c>
      <c r="B133" s="6">
        <v>432</v>
      </c>
      <c r="C133" s="6">
        <v>344</v>
      </c>
      <c r="D133" s="6">
        <v>316</v>
      </c>
      <c r="E133" s="6">
        <v>444</v>
      </c>
      <c r="F133" s="6">
        <v>1258</v>
      </c>
      <c r="G133" s="6">
        <v>918</v>
      </c>
      <c r="H133" s="6">
        <v>3712</v>
      </c>
      <c r="M133" s="5" t="s">
        <v>67</v>
      </c>
      <c r="N133" s="6">
        <v>529</v>
      </c>
      <c r="O133" s="6">
        <v>491</v>
      </c>
      <c r="P133" s="6">
        <f t="shared" si="9"/>
        <v>1020</v>
      </c>
      <c r="Q133" s="48">
        <f t="shared" si="10"/>
        <v>0.1041879468845761</v>
      </c>
    </row>
    <row r="134" spans="1:17">
      <c r="A134" s="5" t="s">
        <v>181</v>
      </c>
      <c r="B134" s="6">
        <v>312</v>
      </c>
      <c r="C134" s="6">
        <v>267</v>
      </c>
      <c r="D134" s="6">
        <v>71</v>
      </c>
      <c r="E134" s="6">
        <v>611</v>
      </c>
      <c r="F134" s="6">
        <v>1079</v>
      </c>
      <c r="G134" s="6">
        <v>1210</v>
      </c>
      <c r="H134" s="6">
        <v>3550</v>
      </c>
      <c r="M134" s="5" t="s">
        <v>106</v>
      </c>
      <c r="N134" s="6">
        <v>432</v>
      </c>
      <c r="O134" s="6">
        <v>344</v>
      </c>
      <c r="P134" s="6">
        <f t="shared" si="9"/>
        <v>776</v>
      </c>
      <c r="Q134" s="48">
        <f t="shared" si="10"/>
        <v>7.9264555669050052E-2</v>
      </c>
    </row>
    <row r="135" spans="1:17">
      <c r="A135" s="5" t="s">
        <v>23</v>
      </c>
      <c r="B135" s="6">
        <v>624</v>
      </c>
      <c r="C135" s="6">
        <v>618</v>
      </c>
      <c r="D135" s="6">
        <v>586</v>
      </c>
      <c r="E135" s="6">
        <v>540</v>
      </c>
      <c r="F135" s="6">
        <v>495</v>
      </c>
      <c r="G135" s="6">
        <v>403</v>
      </c>
      <c r="H135" s="6">
        <v>3266</v>
      </c>
      <c r="M135" s="5" t="s">
        <v>181</v>
      </c>
      <c r="N135" s="6">
        <v>312</v>
      </c>
      <c r="O135" s="6">
        <v>267</v>
      </c>
      <c r="P135" s="6">
        <f t="shared" si="9"/>
        <v>579</v>
      </c>
      <c r="Q135" s="48">
        <f t="shared" si="10"/>
        <v>5.9141981613891725E-2</v>
      </c>
    </row>
    <row r="136" spans="1:17">
      <c r="A136" s="5" t="s">
        <v>67</v>
      </c>
      <c r="B136" s="6">
        <v>529</v>
      </c>
      <c r="C136" s="6">
        <v>491</v>
      </c>
      <c r="D136" s="6">
        <v>517</v>
      </c>
      <c r="E136" s="6">
        <v>505</v>
      </c>
      <c r="F136" s="6">
        <v>512</v>
      </c>
      <c r="G136" s="6">
        <v>542</v>
      </c>
      <c r="H136" s="6">
        <v>3096</v>
      </c>
      <c r="M136" s="5" t="s">
        <v>236</v>
      </c>
      <c r="N136" s="6">
        <v>174</v>
      </c>
      <c r="O136" s="6">
        <v>197</v>
      </c>
      <c r="P136" s="6">
        <f t="shared" si="9"/>
        <v>371</v>
      </c>
      <c r="Q136" s="48">
        <f t="shared" si="10"/>
        <v>3.7895812053115423E-2</v>
      </c>
    </row>
    <row r="137" spans="1:17">
      <c r="A137" s="5" t="s">
        <v>214</v>
      </c>
      <c r="B137" s="6">
        <v>324</v>
      </c>
      <c r="C137" s="6">
        <v>776</v>
      </c>
      <c r="D137" s="6"/>
      <c r="E137" s="6">
        <v>441</v>
      </c>
      <c r="F137" s="6"/>
      <c r="G137" s="6">
        <v>300</v>
      </c>
      <c r="H137" s="6">
        <v>1841</v>
      </c>
      <c r="M137" s="5" t="s">
        <v>168</v>
      </c>
      <c r="N137" s="6">
        <v>208</v>
      </c>
      <c r="O137" s="6">
        <v>131</v>
      </c>
      <c r="P137" s="6">
        <f t="shared" si="9"/>
        <v>339</v>
      </c>
      <c r="Q137" s="48">
        <f t="shared" si="10"/>
        <v>3.4627170582226759E-2</v>
      </c>
    </row>
    <row r="138" spans="1:17">
      <c r="A138" s="5" t="s">
        <v>173</v>
      </c>
      <c r="B138" s="6">
        <v>128</v>
      </c>
      <c r="C138" s="6">
        <v>61</v>
      </c>
      <c r="D138" s="6">
        <v>46</v>
      </c>
      <c r="E138" s="6">
        <v>293</v>
      </c>
      <c r="F138" s="6">
        <v>552</v>
      </c>
      <c r="G138" s="6">
        <v>746</v>
      </c>
      <c r="H138" s="6">
        <v>1826</v>
      </c>
      <c r="M138" s="5" t="s">
        <v>221</v>
      </c>
      <c r="N138" s="6">
        <v>174</v>
      </c>
      <c r="O138" s="6">
        <v>119</v>
      </c>
      <c r="P138" s="6">
        <f t="shared" si="9"/>
        <v>293</v>
      </c>
      <c r="Q138" s="48">
        <f t="shared" si="10"/>
        <v>2.9928498467824312E-2</v>
      </c>
    </row>
    <row r="139" spans="1:17">
      <c r="A139" s="5" t="s">
        <v>236</v>
      </c>
      <c r="B139" s="6">
        <v>174</v>
      </c>
      <c r="C139" s="6">
        <v>197</v>
      </c>
      <c r="D139" s="6">
        <v>119</v>
      </c>
      <c r="E139" s="6">
        <v>181</v>
      </c>
      <c r="F139" s="6">
        <v>240</v>
      </c>
      <c r="G139" s="6">
        <v>228</v>
      </c>
      <c r="H139" s="6">
        <v>1139</v>
      </c>
      <c r="M139" s="5" t="s">
        <v>261</v>
      </c>
      <c r="N139" s="6"/>
      <c r="O139" s="6">
        <v>223</v>
      </c>
      <c r="P139" s="6">
        <f t="shared" si="9"/>
        <v>223</v>
      </c>
      <c r="Q139" s="48">
        <f t="shared" si="10"/>
        <v>2.2778345250255363E-2</v>
      </c>
    </row>
    <row r="140" spans="1:17">
      <c r="A140" s="5" t="s">
        <v>254</v>
      </c>
      <c r="B140" s="6"/>
      <c r="C140" s="6">
        <v>10</v>
      </c>
      <c r="D140" s="6"/>
      <c r="E140" s="6">
        <v>157</v>
      </c>
      <c r="F140" s="6">
        <v>467</v>
      </c>
      <c r="G140" s="6">
        <v>505</v>
      </c>
      <c r="H140" s="6">
        <v>1139</v>
      </c>
      <c r="M140" s="5" t="s">
        <v>207</v>
      </c>
      <c r="N140" s="6">
        <v>111</v>
      </c>
      <c r="O140" s="6">
        <v>103</v>
      </c>
      <c r="P140" s="6">
        <f t="shared" si="9"/>
        <v>214</v>
      </c>
      <c r="Q140" s="48">
        <f t="shared" si="10"/>
        <v>2.1859039836567926E-2</v>
      </c>
    </row>
    <row r="141" spans="1:17">
      <c r="A141" s="5" t="s">
        <v>311</v>
      </c>
      <c r="B141" s="6"/>
      <c r="C141" s="6"/>
      <c r="D141" s="6">
        <v>66</v>
      </c>
      <c r="E141" s="6">
        <v>72</v>
      </c>
      <c r="F141" s="6">
        <v>63</v>
      </c>
      <c r="G141" s="6">
        <v>893</v>
      </c>
      <c r="H141" s="6">
        <v>1094</v>
      </c>
      <c r="M141" s="5" t="s">
        <v>101</v>
      </c>
      <c r="N141" s="6">
        <v>23</v>
      </c>
      <c r="O141" s="6">
        <v>184</v>
      </c>
      <c r="P141" s="6">
        <f t="shared" si="9"/>
        <v>207</v>
      </c>
      <c r="Q141" s="48">
        <f t="shared" si="10"/>
        <v>2.1144024514811031E-2</v>
      </c>
    </row>
    <row r="142" spans="1:17">
      <c r="A142" s="5" t="s">
        <v>230</v>
      </c>
      <c r="B142" s="6">
        <v>62</v>
      </c>
      <c r="C142" s="6">
        <v>54</v>
      </c>
      <c r="D142" s="6">
        <v>39</v>
      </c>
      <c r="E142" s="6">
        <v>70</v>
      </c>
      <c r="F142" s="6">
        <v>228</v>
      </c>
      <c r="G142" s="6">
        <v>409</v>
      </c>
      <c r="H142" s="6">
        <v>862</v>
      </c>
      <c r="M142" s="5" t="s">
        <v>173</v>
      </c>
      <c r="N142" s="6">
        <v>128</v>
      </c>
      <c r="O142" s="6">
        <v>61</v>
      </c>
      <c r="P142" s="6">
        <f t="shared" si="9"/>
        <v>189</v>
      </c>
      <c r="Q142" s="48">
        <f t="shared" si="10"/>
        <v>1.9305413687436161E-2</v>
      </c>
    </row>
    <row r="143" spans="1:17">
      <c r="A143" s="5" t="s">
        <v>261</v>
      </c>
      <c r="B143" s="6"/>
      <c r="C143" s="6">
        <v>223</v>
      </c>
      <c r="D143" s="6">
        <v>158</v>
      </c>
      <c r="E143" s="6">
        <v>139</v>
      </c>
      <c r="F143" s="6">
        <v>150</v>
      </c>
      <c r="G143" s="6">
        <v>178</v>
      </c>
      <c r="H143" s="6">
        <v>848</v>
      </c>
      <c r="M143" s="5" t="s">
        <v>88</v>
      </c>
      <c r="N143" s="6">
        <v>86</v>
      </c>
      <c r="O143" s="6">
        <v>81</v>
      </c>
      <c r="P143" s="6">
        <f t="shared" si="9"/>
        <v>167</v>
      </c>
      <c r="Q143" s="48">
        <f t="shared" si="10"/>
        <v>1.7058222676200205E-2</v>
      </c>
    </row>
    <row r="144" spans="1:17">
      <c r="A144" s="5" t="s">
        <v>276</v>
      </c>
      <c r="B144" s="6"/>
      <c r="C144" s="6">
        <v>0</v>
      </c>
      <c r="D144" s="6"/>
      <c r="E144" s="6"/>
      <c r="F144" s="6">
        <v>300</v>
      </c>
      <c r="G144" s="6">
        <v>294</v>
      </c>
      <c r="H144" s="6">
        <v>594</v>
      </c>
      <c r="M144" s="5" t="s">
        <v>61</v>
      </c>
      <c r="N144" s="6">
        <v>85</v>
      </c>
      <c r="O144" s="6">
        <v>72</v>
      </c>
      <c r="P144" s="6">
        <f t="shared" si="9"/>
        <v>157</v>
      </c>
      <c r="Q144" s="48">
        <f t="shared" si="10"/>
        <v>1.6036772216547496E-2</v>
      </c>
    </row>
    <row r="145" spans="1:17">
      <c r="A145" s="5" t="s">
        <v>221</v>
      </c>
      <c r="B145" s="6">
        <v>174</v>
      </c>
      <c r="C145" s="6">
        <v>119</v>
      </c>
      <c r="D145" s="6"/>
      <c r="E145" s="6">
        <v>124</v>
      </c>
      <c r="F145" s="6">
        <v>102</v>
      </c>
      <c r="G145" s="6"/>
      <c r="H145" s="6">
        <v>519</v>
      </c>
      <c r="M145" s="5" t="s">
        <v>230</v>
      </c>
      <c r="N145" s="6">
        <v>62</v>
      </c>
      <c r="O145" s="6">
        <v>54</v>
      </c>
      <c r="P145" s="6">
        <f t="shared" si="9"/>
        <v>116</v>
      </c>
      <c r="Q145" s="48">
        <f t="shared" si="10"/>
        <v>1.1848825331971399E-2</v>
      </c>
    </row>
    <row r="146" spans="1:17">
      <c r="A146" s="5" t="s">
        <v>77</v>
      </c>
      <c r="B146" s="6">
        <v>55</v>
      </c>
      <c r="C146" s="6">
        <v>53</v>
      </c>
      <c r="D146" s="6">
        <v>46</v>
      </c>
      <c r="E146" s="6">
        <v>74</v>
      </c>
      <c r="F146" s="6">
        <v>107</v>
      </c>
      <c r="G146" s="6">
        <v>130</v>
      </c>
      <c r="H146" s="6">
        <v>465</v>
      </c>
      <c r="M146" s="5" t="s">
        <v>77</v>
      </c>
      <c r="N146" s="6">
        <v>55</v>
      </c>
      <c r="O146" s="6">
        <v>53</v>
      </c>
      <c r="P146" s="6">
        <f t="shared" si="9"/>
        <v>108</v>
      </c>
      <c r="Q146" s="48">
        <f t="shared" si="10"/>
        <v>1.1031664964249234E-2</v>
      </c>
    </row>
    <row r="147" spans="1:17">
      <c r="A147" s="5" t="s">
        <v>291</v>
      </c>
      <c r="B147" s="6"/>
      <c r="C147" s="6">
        <v>82</v>
      </c>
      <c r="D147" s="6">
        <v>47</v>
      </c>
      <c r="E147" s="6"/>
      <c r="F147" s="6">
        <v>160</v>
      </c>
      <c r="G147" s="6">
        <v>148</v>
      </c>
      <c r="H147" s="6">
        <v>437</v>
      </c>
      <c r="M147" s="5" t="s">
        <v>291</v>
      </c>
      <c r="N147" s="6"/>
      <c r="O147" s="6">
        <v>82</v>
      </c>
      <c r="P147" s="6">
        <f t="shared" si="9"/>
        <v>82</v>
      </c>
      <c r="Q147" s="48">
        <f t="shared" si="10"/>
        <v>8.3758937691521956E-3</v>
      </c>
    </row>
    <row r="148" spans="1:17">
      <c r="A148" s="5" t="s">
        <v>152</v>
      </c>
      <c r="B148" s="6">
        <v>44</v>
      </c>
      <c r="C148" s="6">
        <v>28</v>
      </c>
      <c r="D148" s="6">
        <v>33</v>
      </c>
      <c r="E148" s="6">
        <v>71</v>
      </c>
      <c r="F148" s="6">
        <v>102</v>
      </c>
      <c r="G148" s="6">
        <v>116</v>
      </c>
      <c r="H148" s="6">
        <v>394</v>
      </c>
      <c r="M148" s="5" t="s">
        <v>191</v>
      </c>
      <c r="N148" s="6">
        <v>38</v>
      </c>
      <c r="O148" s="6">
        <v>39</v>
      </c>
      <c r="P148" s="6">
        <f t="shared" si="9"/>
        <v>77</v>
      </c>
      <c r="Q148" s="48">
        <f t="shared" si="10"/>
        <v>7.8651685393258432E-3</v>
      </c>
    </row>
    <row r="149" spans="1:17">
      <c r="A149" s="5" t="s">
        <v>191</v>
      </c>
      <c r="B149" s="6">
        <v>38</v>
      </c>
      <c r="C149" s="6">
        <v>39</v>
      </c>
      <c r="D149" s="6">
        <v>67</v>
      </c>
      <c r="E149" s="6">
        <v>65</v>
      </c>
      <c r="F149" s="6">
        <v>55</v>
      </c>
      <c r="G149" s="6">
        <v>75</v>
      </c>
      <c r="H149" s="6">
        <v>339</v>
      </c>
      <c r="M149" s="5" t="s">
        <v>152</v>
      </c>
      <c r="N149" s="6">
        <v>44</v>
      </c>
      <c r="O149" s="6">
        <v>28</v>
      </c>
      <c r="P149" s="6">
        <f t="shared" si="9"/>
        <v>72</v>
      </c>
      <c r="Q149" s="48">
        <f t="shared" si="10"/>
        <v>7.354443309499489E-3</v>
      </c>
    </row>
    <row r="150" spans="1:17">
      <c r="A150" s="5" t="s">
        <v>61</v>
      </c>
      <c r="B150" s="6">
        <v>85</v>
      </c>
      <c r="C150" s="6">
        <v>72</v>
      </c>
      <c r="D150" s="6">
        <v>37</v>
      </c>
      <c r="E150" s="6">
        <v>51</v>
      </c>
      <c r="F150" s="6">
        <v>23</v>
      </c>
      <c r="G150" s="6">
        <v>69</v>
      </c>
      <c r="H150" s="6">
        <v>337</v>
      </c>
      <c r="M150" s="5" t="s">
        <v>94</v>
      </c>
      <c r="N150" s="6">
        <v>36</v>
      </c>
      <c r="O150" s="6"/>
      <c r="P150" s="6">
        <f t="shared" si="9"/>
        <v>36</v>
      </c>
      <c r="Q150" s="48">
        <f t="shared" si="10"/>
        <v>3.6772216547497445E-3</v>
      </c>
    </row>
    <row r="151" spans="1:17">
      <c r="A151" s="5" t="s">
        <v>207</v>
      </c>
      <c r="B151" s="6">
        <v>111</v>
      </c>
      <c r="C151" s="6">
        <v>103</v>
      </c>
      <c r="D151" s="6"/>
      <c r="E151" s="6">
        <v>83</v>
      </c>
      <c r="F151" s="6"/>
      <c r="G151" s="6"/>
      <c r="H151" s="6">
        <v>297</v>
      </c>
      <c r="M151" s="5" t="s">
        <v>11</v>
      </c>
      <c r="N151" s="6">
        <v>15</v>
      </c>
      <c r="O151" s="6">
        <v>19</v>
      </c>
      <c r="P151" s="6">
        <f t="shared" si="9"/>
        <v>34</v>
      </c>
      <c r="Q151" s="48">
        <f t="shared" si="10"/>
        <v>3.4729315628192034E-3</v>
      </c>
    </row>
    <row r="152" spans="1:17">
      <c r="A152" s="5" t="s">
        <v>101</v>
      </c>
      <c r="B152" s="6">
        <v>23</v>
      </c>
      <c r="C152" s="6">
        <v>184</v>
      </c>
      <c r="D152" s="6">
        <v>73</v>
      </c>
      <c r="E152" s="6"/>
      <c r="F152" s="6"/>
      <c r="G152" s="6"/>
      <c r="H152" s="6">
        <v>280</v>
      </c>
      <c r="M152" s="5" t="s">
        <v>200</v>
      </c>
      <c r="N152" s="6">
        <v>25</v>
      </c>
      <c r="O152" s="6"/>
      <c r="P152" s="6">
        <f t="shared" si="9"/>
        <v>25</v>
      </c>
      <c r="Q152" s="48">
        <f t="shared" si="10"/>
        <v>2.5536261491317671E-3</v>
      </c>
    </row>
    <row r="153" spans="1:17">
      <c r="A153" s="5" t="s">
        <v>357</v>
      </c>
      <c r="B153" s="6"/>
      <c r="C153" s="6"/>
      <c r="D153" s="6"/>
      <c r="E153" s="6">
        <v>104</v>
      </c>
      <c r="F153" s="6"/>
      <c r="G153" s="6">
        <v>162</v>
      </c>
      <c r="H153" s="6">
        <v>266</v>
      </c>
      <c r="M153" s="5" t="s">
        <v>83</v>
      </c>
      <c r="N153" s="6">
        <v>7</v>
      </c>
      <c r="O153" s="6">
        <v>7</v>
      </c>
      <c r="P153" s="6">
        <f t="shared" si="9"/>
        <v>14</v>
      </c>
      <c r="Q153" s="48">
        <f t="shared" si="10"/>
        <v>1.4300306435137897E-3</v>
      </c>
    </row>
    <row r="154" spans="1:17">
      <c r="A154" s="5" t="s">
        <v>88</v>
      </c>
      <c r="B154" s="6">
        <v>86</v>
      </c>
      <c r="C154" s="6">
        <v>81</v>
      </c>
      <c r="D154" s="6">
        <v>36</v>
      </c>
      <c r="E154" s="6">
        <v>30</v>
      </c>
      <c r="F154" s="6">
        <v>23</v>
      </c>
      <c r="G154" s="6"/>
      <c r="H154" s="6">
        <v>256</v>
      </c>
      <c r="M154" s="5" t="s">
        <v>282</v>
      </c>
      <c r="N154" s="6"/>
      <c r="O154" s="6">
        <v>11</v>
      </c>
      <c r="P154" s="6">
        <f t="shared" si="9"/>
        <v>11</v>
      </c>
      <c r="Q154" s="48">
        <f t="shared" si="10"/>
        <v>1.1235955056179776E-3</v>
      </c>
    </row>
    <row r="155" spans="1:17">
      <c r="A155" s="5" t="s">
        <v>94</v>
      </c>
      <c r="B155" s="6">
        <v>36</v>
      </c>
      <c r="C155" s="6"/>
      <c r="D155" s="6"/>
      <c r="E155" s="6">
        <v>18</v>
      </c>
      <c r="F155" s="6">
        <v>112</v>
      </c>
      <c r="G155" s="6">
        <v>68</v>
      </c>
      <c r="H155" s="6">
        <v>234</v>
      </c>
      <c r="M155" s="5" t="s">
        <v>249</v>
      </c>
      <c r="N155" s="6"/>
      <c r="O155" s="6">
        <v>11</v>
      </c>
      <c r="P155" s="6">
        <f t="shared" si="9"/>
        <v>11</v>
      </c>
      <c r="Q155" s="48">
        <f t="shared" si="10"/>
        <v>1.1235955056179776E-3</v>
      </c>
    </row>
    <row r="156" spans="1:17">
      <c r="A156" s="5" t="s">
        <v>83</v>
      </c>
      <c r="B156" s="6">
        <v>7</v>
      </c>
      <c r="C156" s="6">
        <v>7</v>
      </c>
      <c r="D156" s="6">
        <v>4</v>
      </c>
      <c r="E156" s="6">
        <v>15</v>
      </c>
      <c r="F156" s="6">
        <v>60</v>
      </c>
      <c r="G156" s="6">
        <v>79</v>
      </c>
      <c r="H156" s="6">
        <v>172</v>
      </c>
      <c r="M156" s="5" t="s">
        <v>254</v>
      </c>
      <c r="N156" s="6"/>
      <c r="O156" s="6">
        <v>10</v>
      </c>
      <c r="P156" s="6">
        <f t="shared" si="9"/>
        <v>10</v>
      </c>
      <c r="Q156" s="48">
        <f t="shared" si="10"/>
        <v>1.0214504596527069E-3</v>
      </c>
    </row>
    <row r="157" spans="1:17">
      <c r="A157" s="5" t="s">
        <v>11</v>
      </c>
      <c r="B157" s="6">
        <v>15</v>
      </c>
      <c r="C157" s="6">
        <v>19</v>
      </c>
      <c r="D157" s="6">
        <v>17</v>
      </c>
      <c r="E157" s="6">
        <v>50</v>
      </c>
      <c r="F157" s="6"/>
      <c r="G157" s="6">
        <v>59</v>
      </c>
      <c r="H157" s="6">
        <v>160</v>
      </c>
      <c r="M157" s="5" t="s">
        <v>163</v>
      </c>
      <c r="N157" s="6">
        <v>7</v>
      </c>
      <c r="O157" s="6">
        <v>0</v>
      </c>
      <c r="P157" s="6">
        <f t="shared" si="9"/>
        <v>7</v>
      </c>
      <c r="Q157" s="48">
        <f t="shared" si="10"/>
        <v>7.1501532175689483E-4</v>
      </c>
    </row>
    <row r="158" spans="1:17" hidden="1">
      <c r="A158" s="5" t="s">
        <v>282</v>
      </c>
      <c r="B158" s="6"/>
      <c r="C158" s="6">
        <v>11</v>
      </c>
      <c r="D158" s="6"/>
      <c r="E158" s="6">
        <v>11</v>
      </c>
      <c r="F158" s="6">
        <v>47</v>
      </c>
      <c r="G158" s="6">
        <v>64</v>
      </c>
      <c r="H158" s="6">
        <v>133</v>
      </c>
      <c r="M158" s="5" t="s">
        <v>311</v>
      </c>
      <c r="N158" s="6"/>
      <c r="O158" s="6"/>
      <c r="P158" s="6">
        <f t="shared" si="9"/>
        <v>0</v>
      </c>
      <c r="Q158" s="48">
        <f t="shared" si="10"/>
        <v>0</v>
      </c>
    </row>
    <row r="159" spans="1:17" hidden="1">
      <c r="A159" s="5" t="s">
        <v>200</v>
      </c>
      <c r="B159" s="6">
        <v>25</v>
      </c>
      <c r="C159" s="6"/>
      <c r="D159" s="6"/>
      <c r="E159" s="6"/>
      <c r="F159" s="6"/>
      <c r="G159" s="6">
        <v>41</v>
      </c>
      <c r="H159" s="6">
        <v>66</v>
      </c>
      <c r="M159" s="5" t="s">
        <v>357</v>
      </c>
      <c r="N159" s="6"/>
      <c r="O159" s="6"/>
      <c r="P159" s="6">
        <f t="shared" si="9"/>
        <v>0</v>
      </c>
      <c r="Q159" s="48">
        <f t="shared" si="10"/>
        <v>0</v>
      </c>
    </row>
    <row r="160" spans="1:17" hidden="1">
      <c r="A160" s="5" t="s">
        <v>347</v>
      </c>
      <c r="B160" s="6"/>
      <c r="C160" s="6"/>
      <c r="D160" s="6"/>
      <c r="E160" s="6">
        <v>3</v>
      </c>
      <c r="F160" s="6">
        <v>24</v>
      </c>
      <c r="G160" s="6">
        <v>14</v>
      </c>
      <c r="H160" s="6">
        <v>41</v>
      </c>
      <c r="M160" s="5" t="s">
        <v>347</v>
      </c>
      <c r="N160" s="6"/>
      <c r="O160" s="6"/>
      <c r="P160" s="6">
        <f t="shared" si="9"/>
        <v>0</v>
      </c>
      <c r="Q160" s="48">
        <f t="shared" si="10"/>
        <v>0</v>
      </c>
    </row>
    <row r="161" spans="1:17" hidden="1">
      <c r="A161" s="5" t="s">
        <v>163</v>
      </c>
      <c r="B161" s="6">
        <v>7</v>
      </c>
      <c r="C161" s="6">
        <v>0</v>
      </c>
      <c r="D161" s="6"/>
      <c r="E161" s="6"/>
      <c r="F161" s="6"/>
      <c r="G161" s="6">
        <v>3</v>
      </c>
      <c r="H161" s="6">
        <v>10</v>
      </c>
      <c r="M161" s="5" t="s">
        <v>276</v>
      </c>
      <c r="N161" s="6"/>
      <c r="O161" s="6">
        <v>0</v>
      </c>
      <c r="P161" s="6">
        <f t="shared" si="9"/>
        <v>0</v>
      </c>
      <c r="Q161" s="48">
        <f t="shared" si="10"/>
        <v>0</v>
      </c>
    </row>
    <row r="162" spans="1:17" ht="15">
      <c r="A162" s="5" t="s">
        <v>421</v>
      </c>
      <c r="B162" s="6">
        <v>4725</v>
      </c>
      <c r="C162" s="6">
        <v>5065</v>
      </c>
      <c r="D162" s="6">
        <v>3669</v>
      </c>
      <c r="E162" s="6">
        <v>5928</v>
      </c>
      <c r="F162" s="6">
        <v>10174</v>
      </c>
      <c r="G162" s="6">
        <v>13764</v>
      </c>
      <c r="H162" s="6">
        <v>43325</v>
      </c>
      <c r="M162" s="24" t="s">
        <v>421</v>
      </c>
      <c r="N162" s="24">
        <f>SUM(N130:N161)</f>
        <v>4725</v>
      </c>
      <c r="O162" s="24">
        <f t="shared" ref="O162:P162" si="11">SUM(O130:O161)</f>
        <v>5065</v>
      </c>
      <c r="P162" s="24">
        <f t="shared" si="11"/>
        <v>9790</v>
      </c>
      <c r="Q162" s="49">
        <f t="shared" si="10"/>
        <v>1</v>
      </c>
    </row>
    <row r="164" spans="1:17" ht="18">
      <c r="M164" s="8" t="s">
        <v>451</v>
      </c>
    </row>
    <row r="166" spans="1:17" hidden="1">
      <c r="A166" s="4" t="s">
        <v>446</v>
      </c>
      <c r="B166" s="4" t="s">
        <v>432</v>
      </c>
    </row>
    <row r="167" spans="1:17" ht="45">
      <c r="A167" s="4" t="s">
        <v>414</v>
      </c>
      <c r="B167" t="s">
        <v>415</v>
      </c>
      <c r="C167" t="s">
        <v>416</v>
      </c>
      <c r="D167" t="s">
        <v>417</v>
      </c>
      <c r="E167" t="s">
        <v>418</v>
      </c>
      <c r="F167" t="s">
        <v>419</v>
      </c>
      <c r="G167" t="s">
        <v>420</v>
      </c>
      <c r="H167" t="s">
        <v>421</v>
      </c>
      <c r="M167" s="24" t="s">
        <v>435</v>
      </c>
      <c r="N167" s="24" t="s">
        <v>415</v>
      </c>
      <c r="O167" s="24" t="s">
        <v>416</v>
      </c>
      <c r="P167" s="9" t="s">
        <v>506</v>
      </c>
      <c r="Q167" s="47" t="s">
        <v>502</v>
      </c>
    </row>
    <row r="168" spans="1:17">
      <c r="A168" s="5" t="s">
        <v>106</v>
      </c>
      <c r="B168" s="6">
        <v>1468.5</v>
      </c>
      <c r="C168" s="6">
        <v>1129</v>
      </c>
      <c r="D168" s="6">
        <v>1056</v>
      </c>
      <c r="E168" s="6">
        <v>265</v>
      </c>
      <c r="F168" s="6">
        <v>429</v>
      </c>
      <c r="G168" s="6">
        <v>1565.5</v>
      </c>
      <c r="H168" s="6">
        <v>5913</v>
      </c>
      <c r="M168" s="5" t="s">
        <v>106</v>
      </c>
      <c r="N168" s="6">
        <v>1468.5</v>
      </c>
      <c r="O168" s="6">
        <v>1129</v>
      </c>
      <c r="P168" s="6">
        <f t="shared" ref="P168:P199" si="12">SUM(N168:O168)</f>
        <v>2597.5</v>
      </c>
      <c r="Q168" s="48">
        <f>+P168/$P$200</f>
        <v>0.2894128920119442</v>
      </c>
    </row>
    <row r="169" spans="1:17">
      <c r="A169" s="5" t="s">
        <v>39</v>
      </c>
      <c r="B169" s="6">
        <v>906.56666666666661</v>
      </c>
      <c r="C169" s="6">
        <v>589</v>
      </c>
      <c r="D169" s="6">
        <v>1328.9999999999998</v>
      </c>
      <c r="E169" s="6">
        <v>675</v>
      </c>
      <c r="F169" s="6"/>
      <c r="G169" s="6">
        <v>1070.7666666666667</v>
      </c>
      <c r="H169" s="6">
        <v>4570.333333333333</v>
      </c>
      <c r="M169" s="5" t="s">
        <v>39</v>
      </c>
      <c r="N169" s="6">
        <v>906.56666666666661</v>
      </c>
      <c r="O169" s="6">
        <v>589</v>
      </c>
      <c r="P169" s="6">
        <f t="shared" si="12"/>
        <v>1495.5666666666666</v>
      </c>
      <c r="Q169" s="48">
        <f t="shared" ref="Q169:Q200" si="13">+P169/$P$200</f>
        <v>0.16663571672633812</v>
      </c>
    </row>
    <row r="170" spans="1:17">
      <c r="A170" s="5" t="s">
        <v>291</v>
      </c>
      <c r="B170" s="6"/>
      <c r="C170" s="6">
        <v>611.1</v>
      </c>
      <c r="D170" s="6">
        <v>487.69999999999993</v>
      </c>
      <c r="E170" s="6"/>
      <c r="F170" s="6">
        <v>1241.0333333333328</v>
      </c>
      <c r="G170" s="6">
        <v>983.73333333333346</v>
      </c>
      <c r="H170" s="6">
        <v>3323.5666666666666</v>
      </c>
      <c r="M170" s="5" t="s">
        <v>23</v>
      </c>
      <c r="N170" s="6">
        <v>298.43333333333334</v>
      </c>
      <c r="O170" s="6">
        <v>343.90000000000003</v>
      </c>
      <c r="P170" s="6">
        <f t="shared" si="12"/>
        <v>642.33333333333337</v>
      </c>
      <c r="Q170" s="48">
        <f t="shared" si="13"/>
        <v>7.1568642015658185E-2</v>
      </c>
    </row>
    <row r="171" spans="1:17">
      <c r="A171" s="5" t="s">
        <v>23</v>
      </c>
      <c r="B171" s="6">
        <v>298.43333333333334</v>
      </c>
      <c r="C171" s="6">
        <v>343.90000000000003</v>
      </c>
      <c r="D171" s="6">
        <v>347.69999999999993</v>
      </c>
      <c r="E171" s="6">
        <v>297</v>
      </c>
      <c r="F171" s="6">
        <v>254.63333333333335</v>
      </c>
      <c r="G171" s="6">
        <v>270.10000000000002</v>
      </c>
      <c r="H171" s="6">
        <v>1811.7666666666669</v>
      </c>
      <c r="M171" s="5" t="s">
        <v>291</v>
      </c>
      <c r="N171" s="6"/>
      <c r="O171" s="6">
        <v>611.1</v>
      </c>
      <c r="P171" s="6">
        <f t="shared" si="12"/>
        <v>611.1</v>
      </c>
      <c r="Q171" s="48">
        <f t="shared" si="13"/>
        <v>6.8088630725119961E-2</v>
      </c>
    </row>
    <row r="172" spans="1:17">
      <c r="A172" s="5" t="s">
        <v>181</v>
      </c>
      <c r="B172" s="6">
        <v>117.5</v>
      </c>
      <c r="C172" s="6">
        <v>139</v>
      </c>
      <c r="D172" s="6">
        <v>56</v>
      </c>
      <c r="E172" s="6">
        <v>231.5</v>
      </c>
      <c r="F172" s="6">
        <v>402.16666666666663</v>
      </c>
      <c r="G172" s="6">
        <v>455</v>
      </c>
      <c r="H172" s="6">
        <v>1401.1666666666665</v>
      </c>
      <c r="M172" s="5" t="s">
        <v>67</v>
      </c>
      <c r="N172" s="6">
        <v>233.10000000000002</v>
      </c>
      <c r="O172" s="6">
        <v>214.8</v>
      </c>
      <c r="P172" s="6">
        <f t="shared" si="12"/>
        <v>447.90000000000003</v>
      </c>
      <c r="Q172" s="48">
        <f t="shared" si="13"/>
        <v>4.9904921783310803E-2</v>
      </c>
    </row>
    <row r="173" spans="1:17">
      <c r="A173" s="5" t="s">
        <v>152</v>
      </c>
      <c r="B173" s="6">
        <v>121.5</v>
      </c>
      <c r="C173" s="6">
        <v>174.5</v>
      </c>
      <c r="D173" s="6">
        <v>85.916666666666671</v>
      </c>
      <c r="E173" s="6">
        <v>250</v>
      </c>
      <c r="F173" s="6">
        <v>339.41666666666663</v>
      </c>
      <c r="G173" s="6">
        <v>426</v>
      </c>
      <c r="H173" s="6">
        <v>1397.3333333333335</v>
      </c>
      <c r="M173" s="5" t="s">
        <v>214</v>
      </c>
      <c r="N173" s="6">
        <v>167.31666666666666</v>
      </c>
      <c r="O173" s="6">
        <v>214.45</v>
      </c>
      <c r="P173" s="6">
        <f t="shared" si="12"/>
        <v>381.76666666666665</v>
      </c>
      <c r="Q173" s="48">
        <f t="shared" si="13"/>
        <v>4.2536359989897937E-2</v>
      </c>
    </row>
    <row r="174" spans="1:17">
      <c r="A174" s="5" t="s">
        <v>67</v>
      </c>
      <c r="B174" s="6">
        <v>233.10000000000002</v>
      </c>
      <c r="C174" s="6">
        <v>214.8</v>
      </c>
      <c r="D174" s="6">
        <v>230.5</v>
      </c>
      <c r="E174" s="6">
        <v>221.29999999999998</v>
      </c>
      <c r="F174" s="6">
        <v>228</v>
      </c>
      <c r="G174" s="6">
        <v>256.7</v>
      </c>
      <c r="H174" s="6">
        <v>1384.4</v>
      </c>
      <c r="M174" s="5" t="s">
        <v>152</v>
      </c>
      <c r="N174" s="6">
        <v>121.5</v>
      </c>
      <c r="O174" s="6">
        <v>174.5</v>
      </c>
      <c r="P174" s="6">
        <f t="shared" si="12"/>
        <v>296</v>
      </c>
      <c r="Q174" s="48">
        <f t="shared" si="13"/>
        <v>3.2980256414065628E-2</v>
      </c>
    </row>
    <row r="175" spans="1:17">
      <c r="A175" s="5" t="s">
        <v>168</v>
      </c>
      <c r="B175" s="6">
        <v>52</v>
      </c>
      <c r="C175" s="6">
        <v>33</v>
      </c>
      <c r="D175" s="6">
        <v>41</v>
      </c>
      <c r="E175" s="6">
        <v>148.5</v>
      </c>
      <c r="F175" s="6">
        <v>367</v>
      </c>
      <c r="G175" s="6">
        <v>371.5</v>
      </c>
      <c r="H175" s="6">
        <v>1013</v>
      </c>
      <c r="M175" s="5" t="s">
        <v>11</v>
      </c>
      <c r="N175" s="6">
        <v>63</v>
      </c>
      <c r="O175" s="6">
        <v>207</v>
      </c>
      <c r="P175" s="6">
        <f t="shared" si="12"/>
        <v>270</v>
      </c>
      <c r="Q175" s="48">
        <f t="shared" si="13"/>
        <v>3.0083341999316622E-2</v>
      </c>
    </row>
    <row r="176" spans="1:17">
      <c r="A176" s="5" t="s">
        <v>261</v>
      </c>
      <c r="B176" s="6"/>
      <c r="C176" s="6">
        <v>244.8</v>
      </c>
      <c r="D176" s="6">
        <v>176.5</v>
      </c>
      <c r="E176" s="6">
        <v>219.7</v>
      </c>
      <c r="F176" s="6">
        <v>175.16666666666669</v>
      </c>
      <c r="G176" s="6">
        <v>156.96666666666667</v>
      </c>
      <c r="H176" s="6">
        <v>973.13333333333344</v>
      </c>
      <c r="M176" s="5" t="s">
        <v>181</v>
      </c>
      <c r="N176" s="6">
        <v>117.5</v>
      </c>
      <c r="O176" s="6">
        <v>139</v>
      </c>
      <c r="P176" s="6">
        <f t="shared" si="12"/>
        <v>256.5</v>
      </c>
      <c r="Q176" s="48">
        <f t="shared" si="13"/>
        <v>2.8579174899350791E-2</v>
      </c>
    </row>
    <row r="177" spans="1:17">
      <c r="A177" s="5" t="s">
        <v>311</v>
      </c>
      <c r="B177" s="6"/>
      <c r="C177" s="6"/>
      <c r="D177" s="6">
        <v>177.15</v>
      </c>
      <c r="E177" s="6">
        <v>193</v>
      </c>
      <c r="F177" s="6">
        <v>179.25</v>
      </c>
      <c r="G177" s="6">
        <v>368.2833333333333</v>
      </c>
      <c r="H177" s="6">
        <v>917.68333333333328</v>
      </c>
      <c r="M177" s="5" t="s">
        <v>236</v>
      </c>
      <c r="N177" s="6">
        <v>120.25</v>
      </c>
      <c r="O177" s="6">
        <v>127</v>
      </c>
      <c r="P177" s="6">
        <f t="shared" si="12"/>
        <v>247.25</v>
      </c>
      <c r="Q177" s="48">
        <f t="shared" si="13"/>
        <v>2.7548541886411239E-2</v>
      </c>
    </row>
    <row r="178" spans="1:17">
      <c r="A178" s="5" t="s">
        <v>11</v>
      </c>
      <c r="B178" s="6">
        <v>63</v>
      </c>
      <c r="C178" s="6">
        <v>207</v>
      </c>
      <c r="D178" s="6">
        <v>32</v>
      </c>
      <c r="E178" s="6">
        <v>308.7166666666667</v>
      </c>
      <c r="F178" s="6"/>
      <c r="G178" s="6">
        <v>269.16666666666669</v>
      </c>
      <c r="H178" s="6">
        <v>879.88333333333344</v>
      </c>
      <c r="M178" s="5" t="s">
        <v>261</v>
      </c>
      <c r="N178" s="6"/>
      <c r="O178" s="6">
        <v>244.8</v>
      </c>
      <c r="P178" s="6">
        <f t="shared" si="12"/>
        <v>244.8</v>
      </c>
      <c r="Q178" s="48">
        <f t="shared" si="13"/>
        <v>2.7275563412713737E-2</v>
      </c>
    </row>
    <row r="179" spans="1:17">
      <c r="A179" s="5" t="s">
        <v>254</v>
      </c>
      <c r="B179" s="6"/>
      <c r="C179" s="6">
        <v>3</v>
      </c>
      <c r="D179" s="6"/>
      <c r="E179" s="6">
        <v>309</v>
      </c>
      <c r="F179" s="6">
        <v>310.38333333333333</v>
      </c>
      <c r="G179" s="6">
        <v>220.26666666666665</v>
      </c>
      <c r="H179" s="6">
        <v>842.65</v>
      </c>
      <c r="M179" s="5" t="s">
        <v>230</v>
      </c>
      <c r="N179" s="6">
        <v>154.5</v>
      </c>
      <c r="O179" s="6">
        <v>81.633333333333326</v>
      </c>
      <c r="P179" s="6">
        <f t="shared" si="12"/>
        <v>236.13333333333333</v>
      </c>
      <c r="Q179" s="48">
        <f t="shared" si="13"/>
        <v>2.6309925274464067E-2</v>
      </c>
    </row>
    <row r="180" spans="1:17">
      <c r="A180" s="5" t="s">
        <v>83</v>
      </c>
      <c r="B180" s="6">
        <v>32.5</v>
      </c>
      <c r="C180" s="6">
        <v>150</v>
      </c>
      <c r="D180" s="6">
        <v>12</v>
      </c>
      <c r="E180" s="6">
        <v>112.91666666666667</v>
      </c>
      <c r="F180" s="6">
        <v>224.16666666666666</v>
      </c>
      <c r="G180" s="6">
        <v>297</v>
      </c>
      <c r="H180" s="6">
        <v>828.58333333333337</v>
      </c>
      <c r="M180" s="5" t="s">
        <v>221</v>
      </c>
      <c r="N180" s="6">
        <v>130.83333333333331</v>
      </c>
      <c r="O180" s="6">
        <v>68.7</v>
      </c>
      <c r="P180" s="6">
        <f t="shared" si="12"/>
        <v>199.5333333333333</v>
      </c>
      <c r="Q180" s="48">
        <f t="shared" si="13"/>
        <v>2.2231961136778923E-2</v>
      </c>
    </row>
    <row r="181" spans="1:17">
      <c r="A181" s="5" t="s">
        <v>214</v>
      </c>
      <c r="B181" s="6">
        <v>167.31666666666666</v>
      </c>
      <c r="C181" s="6">
        <v>214.45</v>
      </c>
      <c r="D181" s="6"/>
      <c r="E181" s="6">
        <v>221.21666666666664</v>
      </c>
      <c r="F181" s="6"/>
      <c r="G181" s="6">
        <v>144.15</v>
      </c>
      <c r="H181" s="6">
        <v>747.13333333333333</v>
      </c>
      <c r="M181" s="5" t="s">
        <v>83</v>
      </c>
      <c r="N181" s="6">
        <v>32.5</v>
      </c>
      <c r="O181" s="6">
        <v>150</v>
      </c>
      <c r="P181" s="6">
        <f t="shared" si="12"/>
        <v>182.5</v>
      </c>
      <c r="Q181" s="48">
        <f t="shared" si="13"/>
        <v>2.0334110795834383E-2</v>
      </c>
    </row>
    <row r="182" spans="1:17">
      <c r="A182" s="5" t="s">
        <v>173</v>
      </c>
      <c r="B182" s="6">
        <v>103</v>
      </c>
      <c r="C182" s="6">
        <v>24.083333333333336</v>
      </c>
      <c r="D182" s="6">
        <v>15</v>
      </c>
      <c r="E182" s="6">
        <v>97</v>
      </c>
      <c r="F182" s="6">
        <v>222.66666666666669</v>
      </c>
      <c r="G182" s="6">
        <v>252.66666666666669</v>
      </c>
      <c r="H182" s="6">
        <v>714.41666666666674</v>
      </c>
      <c r="M182" s="5" t="s">
        <v>207</v>
      </c>
      <c r="N182" s="6">
        <v>86.3</v>
      </c>
      <c r="O182" s="6">
        <v>70.900000000000006</v>
      </c>
      <c r="P182" s="6">
        <f t="shared" si="12"/>
        <v>157.19999999999999</v>
      </c>
      <c r="Q182" s="48">
        <f t="shared" si="13"/>
        <v>1.7515190230713233E-2</v>
      </c>
    </row>
    <row r="183" spans="1:17">
      <c r="A183" s="5" t="s">
        <v>230</v>
      </c>
      <c r="B183" s="6">
        <v>154.5</v>
      </c>
      <c r="C183" s="6">
        <v>81.633333333333326</v>
      </c>
      <c r="D183" s="6">
        <v>182</v>
      </c>
      <c r="E183" s="6">
        <v>168.1</v>
      </c>
      <c r="F183" s="6">
        <v>91</v>
      </c>
      <c r="G183" s="6">
        <v>37</v>
      </c>
      <c r="H183" s="6">
        <v>714.23333333333335</v>
      </c>
      <c r="M183" s="5" t="s">
        <v>173</v>
      </c>
      <c r="N183" s="6">
        <v>103</v>
      </c>
      <c r="O183" s="6">
        <v>24.083333333333336</v>
      </c>
      <c r="P183" s="6">
        <f t="shared" si="12"/>
        <v>127.08333333333334</v>
      </c>
      <c r="Q183" s="48">
        <f t="shared" si="13"/>
        <v>1.4159597700295633E-2</v>
      </c>
    </row>
    <row r="184" spans="1:17">
      <c r="A184" s="5" t="s">
        <v>236</v>
      </c>
      <c r="B184" s="6">
        <v>120.25</v>
      </c>
      <c r="C184" s="6">
        <v>127</v>
      </c>
      <c r="D184" s="6">
        <v>72.166666666666657</v>
      </c>
      <c r="E184" s="6">
        <v>109.16666666666667</v>
      </c>
      <c r="F184" s="6">
        <v>140.26666666666668</v>
      </c>
      <c r="G184" s="6">
        <v>133.26666666666665</v>
      </c>
      <c r="H184" s="6">
        <v>702.11666666666667</v>
      </c>
      <c r="M184" s="5" t="s">
        <v>77</v>
      </c>
      <c r="N184" s="6">
        <v>86.816666666666663</v>
      </c>
      <c r="O184" s="6">
        <v>35.983333333333334</v>
      </c>
      <c r="P184" s="6">
        <f t="shared" si="12"/>
        <v>122.8</v>
      </c>
      <c r="Q184" s="48">
        <f t="shared" si="13"/>
        <v>1.368234962042993E-2</v>
      </c>
    </row>
    <row r="185" spans="1:17">
      <c r="A185" s="5" t="s">
        <v>77</v>
      </c>
      <c r="B185" s="6">
        <v>86.816666666666663</v>
      </c>
      <c r="C185" s="6">
        <v>35.983333333333334</v>
      </c>
      <c r="D185" s="6">
        <v>138</v>
      </c>
      <c r="E185" s="6">
        <v>73.8</v>
      </c>
      <c r="F185" s="6">
        <v>78.75</v>
      </c>
      <c r="G185" s="6">
        <v>48</v>
      </c>
      <c r="H185" s="6">
        <v>461.35</v>
      </c>
      <c r="M185" s="5" t="s">
        <v>101</v>
      </c>
      <c r="N185" s="6">
        <v>12.55</v>
      </c>
      <c r="O185" s="6">
        <v>78.666666666666657</v>
      </c>
      <c r="P185" s="6">
        <f t="shared" si="12"/>
        <v>91.216666666666654</v>
      </c>
      <c r="Q185" s="48">
        <f t="shared" si="13"/>
        <v>1.0163341405077769E-2</v>
      </c>
    </row>
    <row r="186" spans="1:17">
      <c r="A186" s="5" t="s">
        <v>221</v>
      </c>
      <c r="B186" s="6">
        <v>130.83333333333331</v>
      </c>
      <c r="C186" s="6">
        <v>68.7</v>
      </c>
      <c r="D186" s="6"/>
      <c r="E186" s="6">
        <v>112.43333333333334</v>
      </c>
      <c r="F186" s="6">
        <v>125.7</v>
      </c>
      <c r="G186" s="6"/>
      <c r="H186" s="6">
        <v>437.66666666666663</v>
      </c>
      <c r="M186" s="5" t="s">
        <v>168</v>
      </c>
      <c r="N186" s="6">
        <v>52</v>
      </c>
      <c r="O186" s="6">
        <v>33</v>
      </c>
      <c r="P186" s="6">
        <f t="shared" si="12"/>
        <v>85</v>
      </c>
      <c r="Q186" s="48">
        <f t="shared" si="13"/>
        <v>9.4706817405256025E-3</v>
      </c>
    </row>
    <row r="187" spans="1:17">
      <c r="A187" s="5" t="s">
        <v>249</v>
      </c>
      <c r="B187" s="6"/>
      <c r="C187" s="6">
        <v>4</v>
      </c>
      <c r="D187" s="6"/>
      <c r="E187" s="6"/>
      <c r="F187" s="6">
        <v>141</v>
      </c>
      <c r="G187" s="6">
        <v>173</v>
      </c>
      <c r="H187" s="6">
        <v>318</v>
      </c>
      <c r="M187" s="5" t="s">
        <v>200</v>
      </c>
      <c r="N187" s="6">
        <v>67.650000000000006</v>
      </c>
      <c r="O187" s="6"/>
      <c r="P187" s="6">
        <f t="shared" si="12"/>
        <v>67.650000000000006</v>
      </c>
      <c r="Q187" s="48">
        <f t="shared" si="13"/>
        <v>7.537548467606554E-3</v>
      </c>
    </row>
    <row r="188" spans="1:17">
      <c r="A188" s="5" t="s">
        <v>200</v>
      </c>
      <c r="B188" s="6">
        <v>67.650000000000006</v>
      </c>
      <c r="C188" s="6"/>
      <c r="D188" s="6"/>
      <c r="E188" s="6"/>
      <c r="F188" s="6"/>
      <c r="G188" s="6">
        <v>197.65</v>
      </c>
      <c r="H188" s="6">
        <v>265.3</v>
      </c>
      <c r="M188" s="5" t="s">
        <v>61</v>
      </c>
      <c r="N188" s="6">
        <v>31.8</v>
      </c>
      <c r="O188" s="6">
        <v>30.8</v>
      </c>
      <c r="P188" s="6">
        <f t="shared" si="12"/>
        <v>62.6</v>
      </c>
      <c r="Q188" s="48">
        <f t="shared" si="13"/>
        <v>6.9748785524341508E-3</v>
      </c>
    </row>
    <row r="189" spans="1:17">
      <c r="A189" s="5" t="s">
        <v>207</v>
      </c>
      <c r="B189" s="6">
        <v>86.3</v>
      </c>
      <c r="C189" s="6">
        <v>70.900000000000006</v>
      </c>
      <c r="D189" s="6"/>
      <c r="E189" s="6">
        <v>63.900000000000006</v>
      </c>
      <c r="F189" s="6"/>
      <c r="G189" s="6"/>
      <c r="H189" s="6">
        <v>221.1</v>
      </c>
      <c r="M189" s="5" t="s">
        <v>191</v>
      </c>
      <c r="N189" s="6">
        <v>18.333333333333336</v>
      </c>
      <c r="O189" s="6">
        <v>36.333333333333336</v>
      </c>
      <c r="P189" s="6">
        <f t="shared" si="12"/>
        <v>54.666666666666671</v>
      </c>
      <c r="Q189" s="48">
        <f t="shared" si="13"/>
        <v>6.0909482566517612E-3</v>
      </c>
    </row>
    <row r="190" spans="1:17">
      <c r="A190" s="5" t="s">
        <v>88</v>
      </c>
      <c r="B190" s="6">
        <v>24</v>
      </c>
      <c r="C190" s="6">
        <v>22.7</v>
      </c>
      <c r="D190" s="6">
        <v>12.5</v>
      </c>
      <c r="E190" s="6">
        <v>83</v>
      </c>
      <c r="F190" s="6">
        <v>74.13333333333334</v>
      </c>
      <c r="G190" s="6"/>
      <c r="H190" s="6">
        <v>216.33333333333331</v>
      </c>
      <c r="M190" s="5" t="s">
        <v>88</v>
      </c>
      <c r="N190" s="6">
        <v>24</v>
      </c>
      <c r="O190" s="6">
        <v>22.7</v>
      </c>
      <c r="P190" s="6">
        <f t="shared" si="12"/>
        <v>46.7</v>
      </c>
      <c r="Q190" s="48">
        <f t="shared" si="13"/>
        <v>5.2033039680299499E-3</v>
      </c>
    </row>
    <row r="191" spans="1:17">
      <c r="A191" s="5" t="s">
        <v>61</v>
      </c>
      <c r="B191" s="6">
        <v>31.8</v>
      </c>
      <c r="C191" s="6">
        <v>30.8</v>
      </c>
      <c r="D191" s="6">
        <v>16</v>
      </c>
      <c r="E191" s="6">
        <v>16.899999999999999</v>
      </c>
      <c r="F191" s="6">
        <v>83</v>
      </c>
      <c r="G191" s="6">
        <v>15.5</v>
      </c>
      <c r="H191" s="6">
        <v>194</v>
      </c>
      <c r="M191" s="5" t="s">
        <v>163</v>
      </c>
      <c r="N191" s="6">
        <v>18.166666666666668</v>
      </c>
      <c r="O191" s="6">
        <v>0</v>
      </c>
      <c r="P191" s="6">
        <f t="shared" si="12"/>
        <v>18.166666666666668</v>
      </c>
      <c r="Q191" s="48">
        <f t="shared" si="13"/>
        <v>2.0241260974848841E-3</v>
      </c>
    </row>
    <row r="192" spans="1:17">
      <c r="A192" s="5" t="s">
        <v>101</v>
      </c>
      <c r="B192" s="6">
        <v>12.55</v>
      </c>
      <c r="C192" s="6">
        <v>78.666666666666657</v>
      </c>
      <c r="D192" s="6">
        <v>90</v>
      </c>
      <c r="E192" s="6"/>
      <c r="F192" s="6"/>
      <c r="G192" s="6"/>
      <c r="H192" s="6">
        <v>181.21666666666664</v>
      </c>
      <c r="M192" s="5" t="s">
        <v>94</v>
      </c>
      <c r="N192" s="6">
        <v>18.100000000000001</v>
      </c>
      <c r="O192" s="6"/>
      <c r="P192" s="6">
        <f t="shared" si="12"/>
        <v>18.100000000000001</v>
      </c>
      <c r="Q192" s="48">
        <f t="shared" si="13"/>
        <v>2.0166981118060405E-3</v>
      </c>
    </row>
    <row r="193" spans="1:17">
      <c r="A193" s="5" t="s">
        <v>191</v>
      </c>
      <c r="B193" s="6">
        <v>18.333333333333336</v>
      </c>
      <c r="C193" s="6">
        <v>36.333333333333336</v>
      </c>
      <c r="D193" s="6">
        <v>27.666666666666668</v>
      </c>
      <c r="E193" s="6">
        <v>40.333333333333329</v>
      </c>
      <c r="F193" s="6">
        <v>25.166666666666668</v>
      </c>
      <c r="G193" s="6">
        <v>30.166666666666668</v>
      </c>
      <c r="H193" s="6">
        <v>178</v>
      </c>
      <c r="M193" s="5" t="s">
        <v>282</v>
      </c>
      <c r="N193" s="6"/>
      <c r="O193" s="6">
        <v>8</v>
      </c>
      <c r="P193" s="6">
        <f t="shared" si="12"/>
        <v>8</v>
      </c>
      <c r="Q193" s="48">
        <f t="shared" si="13"/>
        <v>8.9135828146123331E-4</v>
      </c>
    </row>
    <row r="194" spans="1:17">
      <c r="A194" s="5" t="s">
        <v>94</v>
      </c>
      <c r="B194" s="6">
        <v>18.100000000000001</v>
      </c>
      <c r="C194" s="6"/>
      <c r="D194" s="6"/>
      <c r="E194" s="6">
        <v>52.133333333333333</v>
      </c>
      <c r="F194" s="6">
        <v>52.3</v>
      </c>
      <c r="G194" s="6">
        <v>38.283333333333331</v>
      </c>
      <c r="H194" s="6">
        <v>160.81666666666666</v>
      </c>
      <c r="M194" s="5" t="s">
        <v>249</v>
      </c>
      <c r="N194" s="6"/>
      <c r="O194" s="6">
        <v>4</v>
      </c>
      <c r="P194" s="6">
        <f t="shared" si="12"/>
        <v>4</v>
      </c>
      <c r="Q194" s="48">
        <f t="shared" si="13"/>
        <v>4.4567914073061665E-4</v>
      </c>
    </row>
    <row r="195" spans="1:17">
      <c r="A195" s="5" t="s">
        <v>276</v>
      </c>
      <c r="B195" s="6"/>
      <c r="C195" s="6">
        <v>0</v>
      </c>
      <c r="D195" s="6"/>
      <c r="E195" s="6"/>
      <c r="F195" s="6">
        <v>75.3</v>
      </c>
      <c r="G195" s="6">
        <v>73.883333333333326</v>
      </c>
      <c r="H195" s="6">
        <v>149.18333333333334</v>
      </c>
      <c r="M195" s="5" t="s">
        <v>254</v>
      </c>
      <c r="N195" s="6"/>
      <c r="O195" s="6">
        <v>3</v>
      </c>
      <c r="P195" s="6">
        <f t="shared" si="12"/>
        <v>3</v>
      </c>
      <c r="Q195" s="48">
        <f t="shared" si="13"/>
        <v>3.3425935554796249E-4</v>
      </c>
    </row>
    <row r="196" spans="1:17" hidden="1">
      <c r="A196" s="5" t="s">
        <v>347</v>
      </c>
      <c r="B196" s="6"/>
      <c r="C196" s="6"/>
      <c r="D196" s="6"/>
      <c r="E196" s="6">
        <v>5</v>
      </c>
      <c r="F196" s="6">
        <v>74.833333333333343</v>
      </c>
      <c r="G196" s="6">
        <v>44.166666666666671</v>
      </c>
      <c r="H196" s="6">
        <v>124.00000000000001</v>
      </c>
      <c r="M196" s="5" t="s">
        <v>311</v>
      </c>
      <c r="N196" s="6"/>
      <c r="O196" s="6"/>
      <c r="P196" s="6">
        <f t="shared" si="12"/>
        <v>0</v>
      </c>
      <c r="Q196" s="48">
        <f t="shared" si="13"/>
        <v>0</v>
      </c>
    </row>
    <row r="197" spans="1:17" hidden="1">
      <c r="A197" s="5" t="s">
        <v>357</v>
      </c>
      <c r="B197" s="6"/>
      <c r="C197" s="6"/>
      <c r="D197" s="6"/>
      <c r="E197" s="6">
        <v>44</v>
      </c>
      <c r="F197" s="6"/>
      <c r="G197" s="6">
        <v>68</v>
      </c>
      <c r="H197" s="6">
        <v>112</v>
      </c>
      <c r="M197" s="5" t="s">
        <v>357</v>
      </c>
      <c r="N197" s="6"/>
      <c r="O197" s="6"/>
      <c r="P197" s="6">
        <f t="shared" si="12"/>
        <v>0</v>
      </c>
      <c r="Q197" s="48">
        <f t="shared" si="13"/>
        <v>0</v>
      </c>
    </row>
    <row r="198" spans="1:17" hidden="1">
      <c r="A198" s="5" t="s">
        <v>282</v>
      </c>
      <c r="B198" s="6"/>
      <c r="C198" s="6">
        <v>8</v>
      </c>
      <c r="D198" s="6"/>
      <c r="E198" s="6">
        <v>8</v>
      </c>
      <c r="F198" s="6">
        <v>35</v>
      </c>
      <c r="G198" s="6">
        <v>48</v>
      </c>
      <c r="H198" s="6">
        <v>99</v>
      </c>
      <c r="M198" s="5" t="s">
        <v>347</v>
      </c>
      <c r="N198" s="6"/>
      <c r="O198" s="6"/>
      <c r="P198" s="6">
        <f t="shared" si="12"/>
        <v>0</v>
      </c>
      <c r="Q198" s="48">
        <f t="shared" si="13"/>
        <v>0</v>
      </c>
    </row>
    <row r="199" spans="1:17" hidden="1">
      <c r="A199" s="5" t="s">
        <v>163</v>
      </c>
      <c r="B199" s="6">
        <v>18.166666666666668</v>
      </c>
      <c r="C199" s="6">
        <v>0</v>
      </c>
      <c r="D199" s="6"/>
      <c r="E199" s="6"/>
      <c r="F199" s="6"/>
      <c r="G199" s="6">
        <v>14.083333333333334</v>
      </c>
      <c r="H199" s="6">
        <v>32.25</v>
      </c>
      <c r="M199" s="5" t="s">
        <v>276</v>
      </c>
      <c r="N199" s="6"/>
      <c r="O199" s="6">
        <v>0</v>
      </c>
      <c r="P199" s="6">
        <f t="shared" si="12"/>
        <v>0</v>
      </c>
      <c r="Q199" s="48">
        <f t="shared" si="13"/>
        <v>0</v>
      </c>
    </row>
    <row r="200" spans="1:17" ht="15">
      <c r="A200" s="5" t="s">
        <v>421</v>
      </c>
      <c r="B200" s="6">
        <v>4332.7166666666672</v>
      </c>
      <c r="C200" s="6">
        <v>4642.3499999999995</v>
      </c>
      <c r="D200" s="6">
        <v>4584.7999999999993</v>
      </c>
      <c r="E200" s="6">
        <v>4326.6166666666668</v>
      </c>
      <c r="F200" s="6">
        <v>5369.333333333333</v>
      </c>
      <c r="G200" s="6">
        <v>8028.8</v>
      </c>
      <c r="H200" s="6">
        <v>31284.616666666665</v>
      </c>
      <c r="M200" s="24" t="s">
        <v>421</v>
      </c>
      <c r="N200" s="24">
        <f>SUM(N168:N199)</f>
        <v>4332.7166666666672</v>
      </c>
      <c r="O200" s="24">
        <f t="shared" ref="O200:P200" si="14">SUM(O168:O199)</f>
        <v>4642.3499999999995</v>
      </c>
      <c r="P200" s="24">
        <f t="shared" si="14"/>
        <v>8975.0666666666675</v>
      </c>
      <c r="Q200" s="49">
        <f t="shared" si="13"/>
        <v>1</v>
      </c>
    </row>
  </sheetData>
  <sortState xmlns:xlrd2="http://schemas.microsoft.com/office/spreadsheetml/2017/richdata2" ref="M168:P196">
    <sortCondition descending="1" ref="P168:P196"/>
  </sortState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38"/>
  <sheetViews>
    <sheetView showGridLines="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24" sqref="A24"/>
    </sheetView>
  </sheetViews>
  <sheetFormatPr baseColWidth="10" defaultColWidth="9.140625" defaultRowHeight="12.75"/>
  <cols>
    <col min="1" max="1" width="18" style="45" bestFit="1" customWidth="1"/>
    <col min="2" max="2" width="10.85546875" customWidth="1"/>
    <col min="3" max="3" width="16.85546875" customWidth="1"/>
    <col min="4" max="4" width="17.140625" customWidth="1"/>
    <col min="5" max="5" width="14" customWidth="1"/>
    <col min="6" max="6" width="15.5703125" customWidth="1"/>
    <col min="7" max="7" width="13.28515625" customWidth="1"/>
    <col min="8" max="8" width="19.7109375" customWidth="1"/>
    <col min="9" max="9" width="14.42578125" customWidth="1"/>
    <col min="10" max="10" width="16" customWidth="1"/>
    <col min="11" max="11" width="19.42578125" customWidth="1"/>
    <col min="12" max="12" width="21.5703125" customWidth="1"/>
    <col min="13" max="14" width="19.85546875" customWidth="1"/>
    <col min="15" max="15" width="10.28515625" customWidth="1"/>
    <col min="16" max="16" width="10.28515625" bestFit="1" customWidth="1"/>
    <col min="17" max="17" width="15.5703125" bestFit="1" customWidth="1"/>
    <col min="18" max="18" width="13.42578125" bestFit="1" customWidth="1"/>
    <col min="21" max="21" width="11.5703125" bestFit="1" customWidth="1"/>
    <col min="22" max="22" width="9.42578125" customWidth="1"/>
    <col min="23" max="23" width="17" bestFit="1" customWidth="1"/>
    <col min="26" max="26" width="9.42578125" bestFit="1" customWidth="1"/>
  </cols>
  <sheetData>
    <row r="1" spans="1:26" s="33" customFormat="1">
      <c r="A1" s="33" t="s">
        <v>0</v>
      </c>
      <c r="B1" s="33" t="s">
        <v>413</v>
      </c>
      <c r="C1" s="33" t="s">
        <v>1</v>
      </c>
      <c r="D1" s="33" t="s">
        <v>2</v>
      </c>
      <c r="E1" s="33" t="s">
        <v>453</v>
      </c>
      <c r="F1" s="33" t="s">
        <v>3</v>
      </c>
      <c r="G1" s="33" t="s">
        <v>4</v>
      </c>
      <c r="H1" s="33" t="s">
        <v>5</v>
      </c>
      <c r="I1" s="33" t="s">
        <v>6</v>
      </c>
      <c r="J1" s="33" t="s">
        <v>7</v>
      </c>
      <c r="K1" s="33" t="s">
        <v>422</v>
      </c>
      <c r="L1" s="33" t="s">
        <v>8</v>
      </c>
      <c r="M1" s="33" t="s">
        <v>9</v>
      </c>
      <c r="N1" s="33" t="s">
        <v>452</v>
      </c>
      <c r="O1" s="33" t="s">
        <v>444</v>
      </c>
      <c r="P1" s="33" t="s">
        <v>445</v>
      </c>
      <c r="Q1" s="30" t="s">
        <v>442</v>
      </c>
      <c r="R1" s="30" t="s">
        <v>443</v>
      </c>
    </row>
    <row r="2" spans="1:26">
      <c r="A2" s="44">
        <v>45292</v>
      </c>
      <c r="B2" s="1" t="str">
        <f>TEXT(A2,"mmmm")</f>
        <v>enero</v>
      </c>
      <c r="C2" t="s">
        <v>10</v>
      </c>
      <c r="D2" t="s">
        <v>11</v>
      </c>
      <c r="E2" t="str">
        <f>+VLOOKUP(F2,'[1]DIVIPOLA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5">
        <v>4</v>
      </c>
      <c r="N2" s="40">
        <f>LEN($M2)</f>
        <v>1</v>
      </c>
      <c r="O2" s="41" t="str">
        <f>IF(N2="1",$M2,IF(N2=2,LEFT($M2,2),LEFT($M2,2)))</f>
        <v>4</v>
      </c>
      <c r="P2" s="41">
        <f>IF(N2&lt;=2,0,MID($M2,3,3))</f>
        <v>0</v>
      </c>
      <c r="Q2" s="42">
        <f t="shared" ref="Q2" si="0">+(O2*60)+P2</f>
        <v>240</v>
      </c>
      <c r="R2" s="42">
        <f>+Q2/60</f>
        <v>4</v>
      </c>
      <c r="U2" s="39"/>
      <c r="V2" s="39"/>
      <c r="W2" s="10"/>
      <c r="X2" s="6"/>
      <c r="Z2" s="38"/>
    </row>
    <row r="3" spans="1:26">
      <c r="A3" s="44">
        <v>45292</v>
      </c>
      <c r="B3" s="1" t="str">
        <f t="shared" ref="B3:B66" si="1">TEXT(A3,"mmmm")</f>
        <v>enero</v>
      </c>
      <c r="C3" t="s">
        <v>10</v>
      </c>
      <c r="D3" t="s">
        <v>11</v>
      </c>
      <c r="E3" t="str">
        <f>+VLOOKUP(F3,'[1]DIVIPOLA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5">
        <v>430</v>
      </c>
      <c r="N3" s="40">
        <f t="shared" ref="N3:N66" si="2">LEN($M3)</f>
        <v>3</v>
      </c>
      <c r="O3" s="41" t="str">
        <f t="shared" ref="O3:O66" si="3">IF(N3="1",$M3,IF(N3=2,LEFT($M3,2),LEFT($M3,2)))</f>
        <v>43</v>
      </c>
      <c r="P3" s="41" t="str">
        <f t="shared" ref="P3:P66" si="4">IF(N3&lt;=2,0,MID($M3,3,3))</f>
        <v>0</v>
      </c>
      <c r="Q3" s="42">
        <f t="shared" ref="Q3:Q66" si="5">(O3*60)+P3</f>
        <v>2580</v>
      </c>
      <c r="R3" s="42">
        <f t="shared" ref="R3:R66" si="6">+Q3/60</f>
        <v>43</v>
      </c>
      <c r="U3" s="39"/>
      <c r="V3" s="39"/>
      <c r="W3" s="10"/>
      <c r="X3" s="6"/>
      <c r="Z3" s="38"/>
    </row>
    <row r="4" spans="1:26">
      <c r="A4" s="44">
        <v>45292</v>
      </c>
      <c r="B4" s="1" t="str">
        <f t="shared" si="1"/>
        <v>enero</v>
      </c>
      <c r="C4" t="s">
        <v>10</v>
      </c>
      <c r="D4" t="s">
        <v>11</v>
      </c>
      <c r="E4" t="str">
        <f>+VLOOKUP(F4,'[1]DIVIPOLA MPIO'!$A$5:$B$1125,2,0)</f>
        <v>Casanare</v>
      </c>
      <c r="F4" t="s">
        <v>465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5">
        <v>16</v>
      </c>
      <c r="N4" s="40">
        <f t="shared" si="2"/>
        <v>2</v>
      </c>
      <c r="O4" s="41" t="str">
        <f t="shared" si="3"/>
        <v>16</v>
      </c>
      <c r="P4" s="41">
        <f t="shared" si="4"/>
        <v>0</v>
      </c>
      <c r="Q4" s="42">
        <f t="shared" si="5"/>
        <v>960</v>
      </c>
      <c r="R4" s="42">
        <f t="shared" si="6"/>
        <v>16</v>
      </c>
      <c r="U4" s="39"/>
      <c r="V4" s="39"/>
      <c r="W4" s="10"/>
      <c r="X4" s="6"/>
      <c r="Z4" s="38"/>
    </row>
    <row r="5" spans="1:26">
      <c r="A5" s="44">
        <v>45292</v>
      </c>
      <c r="B5" s="1" t="str">
        <f t="shared" si="1"/>
        <v>enero</v>
      </c>
      <c r="C5" t="s">
        <v>22</v>
      </c>
      <c r="D5" t="s">
        <v>23</v>
      </c>
      <c r="E5" t="str">
        <f>+VLOOKUP(F5,'[1]DIVIPOLA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5">
        <v>518</v>
      </c>
      <c r="N5" s="40">
        <f t="shared" si="2"/>
        <v>3</v>
      </c>
      <c r="O5" s="41" t="str">
        <f t="shared" si="3"/>
        <v>51</v>
      </c>
      <c r="P5" s="41" t="str">
        <f t="shared" si="4"/>
        <v>8</v>
      </c>
      <c r="Q5" s="42">
        <f t="shared" si="5"/>
        <v>3068</v>
      </c>
      <c r="R5" s="42">
        <f t="shared" si="6"/>
        <v>51.133333333333333</v>
      </c>
      <c r="U5" s="39"/>
      <c r="V5" s="39"/>
      <c r="W5" s="10"/>
      <c r="X5" s="6"/>
      <c r="Z5" s="38"/>
    </row>
    <row r="6" spans="1:26">
      <c r="A6" s="44">
        <v>45292</v>
      </c>
      <c r="B6" s="1" t="str">
        <f t="shared" si="1"/>
        <v>enero</v>
      </c>
      <c r="C6" t="s">
        <v>22</v>
      </c>
      <c r="D6" t="s">
        <v>23</v>
      </c>
      <c r="E6" t="str">
        <f>+VLOOKUP(F6,'[1]DIVIPOLA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5">
        <v>2406</v>
      </c>
      <c r="N6" s="40">
        <f t="shared" si="2"/>
        <v>4</v>
      </c>
      <c r="O6" s="41" t="str">
        <f t="shared" si="3"/>
        <v>24</v>
      </c>
      <c r="P6" s="41" t="str">
        <f t="shared" si="4"/>
        <v>06</v>
      </c>
      <c r="Q6" s="42">
        <f t="shared" si="5"/>
        <v>1446</v>
      </c>
      <c r="R6" s="42">
        <f t="shared" si="6"/>
        <v>24.1</v>
      </c>
      <c r="U6" s="39"/>
      <c r="V6" s="39"/>
      <c r="W6" s="10"/>
      <c r="X6" s="6"/>
      <c r="Z6" s="38"/>
    </row>
    <row r="7" spans="1:26">
      <c r="A7" s="44">
        <v>45292</v>
      </c>
      <c r="B7" s="1" t="str">
        <f t="shared" si="1"/>
        <v>enero</v>
      </c>
      <c r="C7" t="s">
        <v>22</v>
      </c>
      <c r="D7" t="s">
        <v>23</v>
      </c>
      <c r="E7" t="str">
        <f>+VLOOKUP(F7,'[1]DIVIPOLA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5">
        <v>2248</v>
      </c>
      <c r="N7" s="40">
        <f t="shared" si="2"/>
        <v>4</v>
      </c>
      <c r="O7" s="41" t="str">
        <f t="shared" si="3"/>
        <v>22</v>
      </c>
      <c r="P7" s="41" t="str">
        <f t="shared" si="4"/>
        <v>48</v>
      </c>
      <c r="Q7" s="42">
        <f t="shared" si="5"/>
        <v>1368</v>
      </c>
      <c r="R7" s="42">
        <f t="shared" si="6"/>
        <v>22.8</v>
      </c>
      <c r="U7" s="39"/>
      <c r="V7" s="39"/>
      <c r="W7" s="10"/>
      <c r="X7" s="6"/>
      <c r="Z7" s="38"/>
    </row>
    <row r="8" spans="1:26">
      <c r="A8" s="44">
        <v>45292</v>
      </c>
      <c r="B8" s="1" t="str">
        <f t="shared" si="1"/>
        <v>enero</v>
      </c>
      <c r="C8" t="s">
        <v>22</v>
      </c>
      <c r="D8" t="s">
        <v>23</v>
      </c>
      <c r="E8" t="str">
        <f>+VLOOKUP(F8,'[1]DIVIPOLA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5">
        <v>6324</v>
      </c>
      <c r="N8" s="40">
        <f t="shared" si="2"/>
        <v>4</v>
      </c>
      <c r="O8" s="41" t="str">
        <f t="shared" si="3"/>
        <v>63</v>
      </c>
      <c r="P8" s="41" t="str">
        <f t="shared" si="4"/>
        <v>24</v>
      </c>
      <c r="Q8" s="42">
        <f t="shared" si="5"/>
        <v>3804</v>
      </c>
      <c r="R8" s="42">
        <f t="shared" si="6"/>
        <v>63.4</v>
      </c>
      <c r="U8" s="39"/>
      <c r="V8" s="39"/>
      <c r="W8" s="10"/>
      <c r="X8" s="6"/>
      <c r="Z8" s="38"/>
    </row>
    <row r="9" spans="1:26">
      <c r="A9" s="44">
        <v>45292</v>
      </c>
      <c r="B9" s="1" t="str">
        <f t="shared" si="1"/>
        <v>enero</v>
      </c>
      <c r="C9" t="s">
        <v>22</v>
      </c>
      <c r="D9" t="s">
        <v>23</v>
      </c>
      <c r="E9" t="str">
        <f>+VLOOKUP(F9,'[1]DIVIPOLA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5">
        <v>6536</v>
      </c>
      <c r="N9" s="40">
        <f t="shared" si="2"/>
        <v>4</v>
      </c>
      <c r="O9" s="41" t="str">
        <f t="shared" si="3"/>
        <v>65</v>
      </c>
      <c r="P9" s="41" t="str">
        <f t="shared" si="4"/>
        <v>36</v>
      </c>
      <c r="Q9" s="42">
        <f t="shared" si="5"/>
        <v>3936</v>
      </c>
      <c r="R9" s="42">
        <f t="shared" si="6"/>
        <v>65.599999999999994</v>
      </c>
      <c r="U9" s="39"/>
      <c r="V9" s="39"/>
      <c r="W9" s="10"/>
      <c r="X9" s="6"/>
      <c r="Z9" s="38"/>
    </row>
    <row r="10" spans="1:26">
      <c r="A10" s="44">
        <v>45292</v>
      </c>
      <c r="B10" s="1" t="str">
        <f t="shared" si="1"/>
        <v>enero</v>
      </c>
      <c r="C10" t="s">
        <v>22</v>
      </c>
      <c r="D10" t="s">
        <v>23</v>
      </c>
      <c r="E10" t="str">
        <f>+VLOOKUP(F10,'[1]DIVIPOLA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5">
        <v>1018</v>
      </c>
      <c r="N10" s="40">
        <f t="shared" si="2"/>
        <v>4</v>
      </c>
      <c r="O10" s="41" t="str">
        <f t="shared" si="3"/>
        <v>10</v>
      </c>
      <c r="P10" s="41" t="str">
        <f t="shared" si="4"/>
        <v>18</v>
      </c>
      <c r="Q10" s="42">
        <f t="shared" si="5"/>
        <v>618</v>
      </c>
      <c r="R10" s="42">
        <f t="shared" si="6"/>
        <v>10.3</v>
      </c>
      <c r="U10" s="39"/>
      <c r="V10" s="39"/>
      <c r="W10" s="10"/>
      <c r="X10" s="6"/>
      <c r="Z10" s="38"/>
    </row>
    <row r="11" spans="1:26">
      <c r="A11" s="44">
        <v>45292</v>
      </c>
      <c r="B11" s="1" t="str">
        <f t="shared" si="1"/>
        <v>enero</v>
      </c>
      <c r="C11" t="s">
        <v>22</v>
      </c>
      <c r="D11" t="s">
        <v>23</v>
      </c>
      <c r="E11" t="str">
        <f>+VLOOKUP(F11,'[1]DIVIPOLA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5">
        <v>6106</v>
      </c>
      <c r="N11" s="40">
        <f t="shared" si="2"/>
        <v>4</v>
      </c>
      <c r="O11" s="41" t="str">
        <f t="shared" si="3"/>
        <v>61</v>
      </c>
      <c r="P11" s="41" t="str">
        <f t="shared" si="4"/>
        <v>06</v>
      </c>
      <c r="Q11" s="42">
        <f t="shared" si="5"/>
        <v>3666</v>
      </c>
      <c r="R11" s="42">
        <f t="shared" si="6"/>
        <v>61.1</v>
      </c>
      <c r="U11" s="39"/>
      <c r="V11" s="39"/>
      <c r="W11" s="10"/>
      <c r="X11" s="6"/>
      <c r="Z11" s="38"/>
    </row>
    <row r="12" spans="1:26">
      <c r="A12" s="44">
        <v>45292</v>
      </c>
      <c r="B12" s="1" t="str">
        <f t="shared" si="1"/>
        <v>enero</v>
      </c>
      <c r="C12" t="s">
        <v>38</v>
      </c>
      <c r="D12" t="s">
        <v>39</v>
      </c>
      <c r="E12" t="str">
        <f>+VLOOKUP(F12,'[1]DIVIPOLA MPIO'!$A$5:$B$1125,2,0)</f>
        <v>Antioquia</v>
      </c>
      <c r="F12" t="s">
        <v>454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5">
        <v>39</v>
      </c>
      <c r="N12" s="40">
        <f t="shared" si="2"/>
        <v>2</v>
      </c>
      <c r="O12" s="41" t="str">
        <f t="shared" si="3"/>
        <v>39</v>
      </c>
      <c r="P12" s="41">
        <f t="shared" si="4"/>
        <v>0</v>
      </c>
      <c r="Q12" s="42">
        <f t="shared" si="5"/>
        <v>2340</v>
      </c>
      <c r="R12" s="42">
        <f t="shared" si="6"/>
        <v>39</v>
      </c>
      <c r="U12" s="39"/>
      <c r="V12" s="39"/>
      <c r="W12" s="10"/>
      <c r="X12" s="6"/>
      <c r="Z12" s="38"/>
    </row>
    <row r="13" spans="1:26">
      <c r="A13" s="44">
        <v>45292</v>
      </c>
      <c r="B13" s="1" t="str">
        <f t="shared" si="1"/>
        <v>enero</v>
      </c>
      <c r="C13" t="s">
        <v>38</v>
      </c>
      <c r="D13" t="s">
        <v>39</v>
      </c>
      <c r="E13" t="str">
        <f>+VLOOKUP(F13,'[1]DIVIPOLA MPIO'!$A$5:$B$1125,2,0)</f>
        <v>Antioquia</v>
      </c>
      <c r="F13" t="s">
        <v>454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5">
        <v>366</v>
      </c>
      <c r="N13" s="40">
        <f t="shared" si="2"/>
        <v>3</v>
      </c>
      <c r="O13" s="41" t="str">
        <f t="shared" si="3"/>
        <v>36</v>
      </c>
      <c r="P13" s="41" t="str">
        <f t="shared" si="4"/>
        <v>6</v>
      </c>
      <c r="Q13" s="42">
        <f t="shared" si="5"/>
        <v>2166</v>
      </c>
      <c r="R13" s="42">
        <f t="shared" si="6"/>
        <v>36.1</v>
      </c>
      <c r="U13" s="39"/>
      <c r="V13" s="39"/>
      <c r="W13" s="10"/>
      <c r="X13" s="6"/>
      <c r="Z13" s="38"/>
    </row>
    <row r="14" spans="1:26">
      <c r="A14" s="44">
        <v>45292</v>
      </c>
      <c r="B14" s="1" t="str">
        <f t="shared" si="1"/>
        <v>enero</v>
      </c>
      <c r="C14" t="s">
        <v>38</v>
      </c>
      <c r="D14" t="s">
        <v>39</v>
      </c>
      <c r="E14" t="str">
        <f>+VLOOKUP(F14,'[1]DIVIPOLA MPIO'!$A$5:$B$1125,2,0)</f>
        <v>Antioquia</v>
      </c>
      <c r="F14" t="s">
        <v>454</v>
      </c>
      <c r="G14" t="s">
        <v>41</v>
      </c>
      <c r="H14" t="s">
        <v>44</v>
      </c>
      <c r="I14" t="s">
        <v>43</v>
      </c>
      <c r="J14" t="s">
        <v>412</v>
      </c>
      <c r="K14" s="2">
        <v>7</v>
      </c>
      <c r="L14" s="2">
        <v>640</v>
      </c>
      <c r="M14" s="25">
        <v>101</v>
      </c>
      <c r="N14" s="40">
        <f t="shared" si="2"/>
        <v>3</v>
      </c>
      <c r="O14" s="41" t="str">
        <f t="shared" si="3"/>
        <v>10</v>
      </c>
      <c r="P14" s="41" t="str">
        <f t="shared" si="4"/>
        <v>1</v>
      </c>
      <c r="Q14" s="42">
        <f t="shared" si="5"/>
        <v>601</v>
      </c>
      <c r="R14" s="42">
        <f t="shared" si="6"/>
        <v>10.016666666666667</v>
      </c>
      <c r="U14" s="39"/>
      <c r="V14" s="39"/>
      <c r="W14" s="10"/>
      <c r="X14" s="6"/>
      <c r="Z14" s="38"/>
    </row>
    <row r="15" spans="1:26">
      <c r="A15" s="44">
        <v>45292</v>
      </c>
      <c r="B15" s="1" t="str">
        <f t="shared" si="1"/>
        <v>enero</v>
      </c>
      <c r="C15" t="s">
        <v>38</v>
      </c>
      <c r="D15" t="s">
        <v>39</v>
      </c>
      <c r="E15" t="str">
        <f>+VLOOKUP(F15,'[1]DIVIPOLA MPIO'!$A$5:$B$1125,2,0)</f>
        <v>Antioquia</v>
      </c>
      <c r="F15" t="s">
        <v>454</v>
      </c>
      <c r="G15" t="s">
        <v>41</v>
      </c>
      <c r="H15" t="s">
        <v>45</v>
      </c>
      <c r="I15" t="s">
        <v>43</v>
      </c>
      <c r="J15" t="s">
        <v>27</v>
      </c>
      <c r="K15" s="2">
        <v>83</v>
      </c>
      <c r="L15" s="2">
        <v>6267.4</v>
      </c>
      <c r="M15" s="25">
        <v>401</v>
      </c>
      <c r="N15" s="40">
        <f t="shared" si="2"/>
        <v>3</v>
      </c>
      <c r="O15" s="41" t="str">
        <f t="shared" si="3"/>
        <v>40</v>
      </c>
      <c r="P15" s="41" t="str">
        <f t="shared" si="4"/>
        <v>1</v>
      </c>
      <c r="Q15" s="42">
        <f t="shared" si="5"/>
        <v>2401</v>
      </c>
      <c r="R15" s="42">
        <f t="shared" si="6"/>
        <v>40.016666666666666</v>
      </c>
      <c r="U15" s="39"/>
      <c r="V15" s="39"/>
      <c r="W15" s="10"/>
      <c r="X15" s="6"/>
      <c r="Z15" s="38"/>
    </row>
    <row r="16" spans="1:26">
      <c r="A16" s="44">
        <v>45292</v>
      </c>
      <c r="B16" s="1" t="str">
        <f t="shared" si="1"/>
        <v>enero</v>
      </c>
      <c r="C16" t="s">
        <v>38</v>
      </c>
      <c r="D16" t="s">
        <v>39</v>
      </c>
      <c r="E16" t="str">
        <f>+VLOOKUP(F16,'[1]DIVIPOLA MPIO'!$A$5:$B$1125,2,0)</f>
        <v>Antioquia</v>
      </c>
      <c r="F16" t="s">
        <v>454</v>
      </c>
      <c r="G16" t="s">
        <v>41</v>
      </c>
      <c r="H16" t="s">
        <v>46</v>
      </c>
      <c r="I16" t="s">
        <v>43</v>
      </c>
      <c r="J16" t="s">
        <v>27</v>
      </c>
      <c r="K16" s="2">
        <v>79</v>
      </c>
      <c r="L16" s="2">
        <v>6036.3</v>
      </c>
      <c r="M16" s="25">
        <v>443</v>
      </c>
      <c r="N16" s="40">
        <f t="shared" si="2"/>
        <v>3</v>
      </c>
      <c r="O16" s="41" t="str">
        <f t="shared" si="3"/>
        <v>44</v>
      </c>
      <c r="P16" s="41" t="str">
        <f t="shared" si="4"/>
        <v>3</v>
      </c>
      <c r="Q16" s="42">
        <f t="shared" si="5"/>
        <v>2643</v>
      </c>
      <c r="R16" s="42">
        <f t="shared" si="6"/>
        <v>44.05</v>
      </c>
      <c r="U16" s="39"/>
      <c r="V16" s="39"/>
      <c r="W16" s="10"/>
      <c r="X16" s="6"/>
      <c r="Z16" s="38"/>
    </row>
    <row r="17" spans="1:26">
      <c r="A17" s="44">
        <v>45292</v>
      </c>
      <c r="B17" s="1" t="str">
        <f t="shared" si="1"/>
        <v>enero</v>
      </c>
      <c r="C17" t="s">
        <v>38</v>
      </c>
      <c r="D17" t="s">
        <v>39</v>
      </c>
      <c r="E17" t="str">
        <f>+VLOOKUP(F17,'[1]DIVIPOLA MPIO'!$A$5:$B$1125,2,0)</f>
        <v>Antioquia</v>
      </c>
      <c r="F17" t="s">
        <v>454</v>
      </c>
      <c r="G17" t="s">
        <v>41</v>
      </c>
      <c r="H17" t="s">
        <v>47</v>
      </c>
      <c r="I17" t="s">
        <v>43</v>
      </c>
      <c r="J17" t="s">
        <v>27</v>
      </c>
      <c r="K17" s="2">
        <v>84</v>
      </c>
      <c r="L17" s="2">
        <v>6201</v>
      </c>
      <c r="M17" s="25">
        <v>405</v>
      </c>
      <c r="N17" s="40">
        <f t="shared" si="2"/>
        <v>3</v>
      </c>
      <c r="O17" s="41" t="str">
        <f t="shared" si="3"/>
        <v>40</v>
      </c>
      <c r="P17" s="41" t="str">
        <f t="shared" si="4"/>
        <v>5</v>
      </c>
      <c r="Q17" s="42">
        <f t="shared" si="5"/>
        <v>2405</v>
      </c>
      <c r="R17" s="42">
        <f t="shared" si="6"/>
        <v>40.083333333333336</v>
      </c>
      <c r="U17" s="39"/>
      <c r="V17" s="39"/>
      <c r="W17" s="10"/>
      <c r="X17" s="6"/>
      <c r="Z17" s="38"/>
    </row>
    <row r="18" spans="1:26">
      <c r="A18" s="44">
        <v>45292</v>
      </c>
      <c r="B18" s="1" t="str">
        <f t="shared" si="1"/>
        <v>enero</v>
      </c>
      <c r="C18" t="s">
        <v>38</v>
      </c>
      <c r="D18" t="s">
        <v>39</v>
      </c>
      <c r="E18" t="str">
        <f>+VLOOKUP(F18,'[1]DIVIPOLA MPIO'!$A$5:$B$1125,2,0)</f>
        <v>Antioquia</v>
      </c>
      <c r="F18" t="s">
        <v>454</v>
      </c>
      <c r="G18" t="s">
        <v>41</v>
      </c>
      <c r="H18" t="s">
        <v>48</v>
      </c>
      <c r="I18" t="s">
        <v>43</v>
      </c>
      <c r="J18" t="s">
        <v>27</v>
      </c>
      <c r="K18" s="2">
        <v>98</v>
      </c>
      <c r="L18" s="2">
        <v>7189.7</v>
      </c>
      <c r="M18" s="25">
        <v>429</v>
      </c>
      <c r="N18" s="40">
        <f t="shared" si="2"/>
        <v>3</v>
      </c>
      <c r="O18" s="41" t="str">
        <f t="shared" si="3"/>
        <v>42</v>
      </c>
      <c r="P18" s="41" t="str">
        <f t="shared" si="4"/>
        <v>9</v>
      </c>
      <c r="Q18" s="42">
        <f t="shared" si="5"/>
        <v>2529</v>
      </c>
      <c r="R18" s="42">
        <f t="shared" si="6"/>
        <v>42.15</v>
      </c>
      <c r="U18" s="39"/>
      <c r="V18" s="39"/>
      <c r="W18" s="10"/>
      <c r="X18" s="6"/>
      <c r="Z18" s="38"/>
    </row>
    <row r="19" spans="1:26">
      <c r="A19" s="44">
        <v>45292</v>
      </c>
      <c r="B19" s="1" t="str">
        <f t="shared" si="1"/>
        <v>enero</v>
      </c>
      <c r="C19" t="s">
        <v>38</v>
      </c>
      <c r="D19" t="s">
        <v>39</v>
      </c>
      <c r="E19" t="str">
        <f>+VLOOKUP(F19,'[1]DIVIPOLA MPIO'!$A$5:$B$1125,2,0)</f>
        <v>Antioquia</v>
      </c>
      <c r="F19" t="s">
        <v>454</v>
      </c>
      <c r="G19" t="s">
        <v>41</v>
      </c>
      <c r="H19" t="s">
        <v>49</v>
      </c>
      <c r="I19" t="s">
        <v>43</v>
      </c>
      <c r="J19" t="s">
        <v>27</v>
      </c>
      <c r="K19" s="2">
        <v>90</v>
      </c>
      <c r="L19" s="2">
        <v>6554.4</v>
      </c>
      <c r="M19" s="25">
        <v>458</v>
      </c>
      <c r="N19" s="40">
        <f t="shared" si="2"/>
        <v>3</v>
      </c>
      <c r="O19" s="41" t="str">
        <f t="shared" si="3"/>
        <v>45</v>
      </c>
      <c r="P19" s="41" t="str">
        <f t="shared" si="4"/>
        <v>8</v>
      </c>
      <c r="Q19" s="42">
        <f t="shared" si="5"/>
        <v>2708</v>
      </c>
      <c r="R19" s="42">
        <f t="shared" si="6"/>
        <v>45.133333333333333</v>
      </c>
      <c r="U19" s="39"/>
      <c r="V19" s="39"/>
      <c r="W19" s="10"/>
      <c r="X19" s="6"/>
    </row>
    <row r="20" spans="1:26">
      <c r="A20" s="44">
        <v>45292</v>
      </c>
      <c r="B20" s="1" t="str">
        <f t="shared" si="1"/>
        <v>enero</v>
      </c>
      <c r="C20" t="s">
        <v>38</v>
      </c>
      <c r="D20" t="s">
        <v>39</v>
      </c>
      <c r="E20" t="str">
        <f>+VLOOKUP(F20,'[1]DIVIPOLA MPIO'!$A$5:$B$1125,2,0)</f>
        <v>Antioquia</v>
      </c>
      <c r="F20" t="s">
        <v>454</v>
      </c>
      <c r="G20" t="s">
        <v>41</v>
      </c>
      <c r="H20" t="s">
        <v>50</v>
      </c>
      <c r="I20" t="s">
        <v>43</v>
      </c>
      <c r="J20" t="s">
        <v>27</v>
      </c>
      <c r="K20" s="2">
        <v>91</v>
      </c>
      <c r="L20" s="2">
        <v>6848.1</v>
      </c>
      <c r="M20" s="25">
        <v>454</v>
      </c>
      <c r="N20" s="40">
        <f t="shared" si="2"/>
        <v>3</v>
      </c>
      <c r="O20" s="41" t="str">
        <f t="shared" si="3"/>
        <v>45</v>
      </c>
      <c r="P20" s="41" t="str">
        <f t="shared" si="4"/>
        <v>4</v>
      </c>
      <c r="Q20" s="42">
        <f t="shared" si="5"/>
        <v>2704</v>
      </c>
      <c r="R20" s="42">
        <f t="shared" si="6"/>
        <v>45.06666666666667</v>
      </c>
      <c r="U20" s="39"/>
      <c r="V20" s="39"/>
      <c r="W20" s="10"/>
      <c r="X20" s="6"/>
    </row>
    <row r="21" spans="1:26">
      <c r="A21" s="44">
        <v>45292</v>
      </c>
      <c r="B21" s="1" t="str">
        <f t="shared" si="1"/>
        <v>enero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454</v>
      </c>
      <c r="G21" t="s">
        <v>41</v>
      </c>
      <c r="H21" t="s">
        <v>51</v>
      </c>
      <c r="I21" t="s">
        <v>43</v>
      </c>
      <c r="J21" t="s">
        <v>27</v>
      </c>
      <c r="K21" s="2">
        <v>91</v>
      </c>
      <c r="L21" s="2">
        <v>6184.2</v>
      </c>
      <c r="M21" s="25">
        <v>472</v>
      </c>
      <c r="N21" s="40">
        <f t="shared" si="2"/>
        <v>3</v>
      </c>
      <c r="O21" s="41" t="str">
        <f t="shared" si="3"/>
        <v>47</v>
      </c>
      <c r="P21" s="41" t="str">
        <f t="shared" si="4"/>
        <v>2</v>
      </c>
      <c r="Q21" s="42">
        <f t="shared" si="5"/>
        <v>2822</v>
      </c>
      <c r="R21" s="42">
        <f t="shared" si="6"/>
        <v>47.033333333333331</v>
      </c>
      <c r="U21" s="39"/>
      <c r="V21" s="39"/>
      <c r="W21" s="10"/>
      <c r="X21" s="6"/>
    </row>
    <row r="22" spans="1:26">
      <c r="A22" s="44">
        <v>45292</v>
      </c>
      <c r="B22" s="1" t="str">
        <f t="shared" si="1"/>
        <v>enero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454</v>
      </c>
      <c r="G22" t="s">
        <v>41</v>
      </c>
      <c r="H22" t="s">
        <v>52</v>
      </c>
      <c r="I22" t="s">
        <v>43</v>
      </c>
      <c r="J22" t="s">
        <v>27</v>
      </c>
      <c r="K22" s="2">
        <v>86</v>
      </c>
      <c r="L22" s="2">
        <v>6346.3</v>
      </c>
      <c r="M22" s="25">
        <v>415</v>
      </c>
      <c r="N22" s="40">
        <f t="shared" si="2"/>
        <v>3</v>
      </c>
      <c r="O22" s="41" t="str">
        <f t="shared" si="3"/>
        <v>41</v>
      </c>
      <c r="P22" s="41" t="str">
        <f t="shared" si="4"/>
        <v>5</v>
      </c>
      <c r="Q22" s="42">
        <f t="shared" si="5"/>
        <v>2465</v>
      </c>
      <c r="R22" s="42">
        <f t="shared" si="6"/>
        <v>41.083333333333336</v>
      </c>
      <c r="U22" s="39"/>
      <c r="V22" s="39"/>
      <c r="W22" s="10"/>
      <c r="X22" s="6"/>
    </row>
    <row r="23" spans="1:26">
      <c r="A23" s="44">
        <v>45292</v>
      </c>
      <c r="B23" s="1" t="str">
        <f t="shared" si="1"/>
        <v>enero</v>
      </c>
      <c r="C23" t="s">
        <v>38</v>
      </c>
      <c r="D23" t="s">
        <v>39</v>
      </c>
      <c r="E23" t="str">
        <f>+VLOOKUP(F23,'[1]DIVIPOLA MPIO'!$A$5:$B$1125,2,0)</f>
        <v>Magdalena</v>
      </c>
      <c r="F23" t="s">
        <v>469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5">
        <v>183</v>
      </c>
      <c r="N23" s="40">
        <f t="shared" si="2"/>
        <v>3</v>
      </c>
      <c r="O23" s="41" t="str">
        <f t="shared" si="3"/>
        <v>18</v>
      </c>
      <c r="P23" s="41" t="str">
        <f t="shared" si="4"/>
        <v>3</v>
      </c>
      <c r="Q23" s="42">
        <f t="shared" si="5"/>
        <v>1083</v>
      </c>
      <c r="R23" s="42">
        <f t="shared" si="6"/>
        <v>18.05</v>
      </c>
      <c r="U23" s="39"/>
      <c r="V23" s="39"/>
      <c r="W23" s="10"/>
      <c r="X23" s="6"/>
    </row>
    <row r="24" spans="1:26">
      <c r="A24" s="44">
        <v>45292</v>
      </c>
      <c r="B24" s="1" t="str">
        <f t="shared" si="1"/>
        <v>enero</v>
      </c>
      <c r="C24" t="s">
        <v>38</v>
      </c>
      <c r="D24" t="s">
        <v>39</v>
      </c>
      <c r="E24" t="str">
        <f>+VLOOKUP(F24,'[1]DIVIPOLA MPIO'!$A$5:$B$1125,2,0)</f>
        <v>Magdalena</v>
      </c>
      <c r="F24" t="s">
        <v>469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5">
        <v>328</v>
      </c>
      <c r="N24" s="40">
        <f t="shared" si="2"/>
        <v>3</v>
      </c>
      <c r="O24" s="41" t="str">
        <f t="shared" si="3"/>
        <v>32</v>
      </c>
      <c r="P24" s="41" t="str">
        <f t="shared" si="4"/>
        <v>8</v>
      </c>
      <c r="Q24" s="42">
        <f t="shared" si="5"/>
        <v>1928</v>
      </c>
      <c r="R24" s="42">
        <f t="shared" si="6"/>
        <v>32.133333333333333</v>
      </c>
      <c r="U24" s="39"/>
      <c r="V24" s="39"/>
      <c r="W24" s="10"/>
      <c r="X24" s="6"/>
    </row>
    <row r="25" spans="1:26">
      <c r="A25" s="44">
        <v>45292</v>
      </c>
      <c r="B25" s="1" t="str">
        <f t="shared" si="1"/>
        <v>enero</v>
      </c>
      <c r="C25" t="s">
        <v>38</v>
      </c>
      <c r="D25" t="s">
        <v>39</v>
      </c>
      <c r="E25" t="str">
        <f>+VLOOKUP(F25,'[1]DIVIPOLA MPIO'!$A$5:$B$1125,2,0)</f>
        <v>Magdalena</v>
      </c>
      <c r="F25" t="s">
        <v>469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5">
        <v>498</v>
      </c>
      <c r="N25" s="40">
        <f t="shared" si="2"/>
        <v>3</v>
      </c>
      <c r="O25" s="41" t="str">
        <f t="shared" si="3"/>
        <v>49</v>
      </c>
      <c r="P25" s="41" t="str">
        <f t="shared" si="4"/>
        <v>8</v>
      </c>
      <c r="Q25" s="42">
        <f t="shared" si="5"/>
        <v>2948</v>
      </c>
      <c r="R25" s="42">
        <f t="shared" si="6"/>
        <v>49.133333333333333</v>
      </c>
      <c r="U25" s="39"/>
      <c r="V25" s="39"/>
      <c r="W25" s="10"/>
      <c r="X25" s="6"/>
    </row>
    <row r="26" spans="1:26">
      <c r="A26" s="44">
        <v>45292</v>
      </c>
      <c r="B26" s="1" t="str">
        <f t="shared" si="1"/>
        <v>enero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5">
        <v>54</v>
      </c>
      <c r="N26" s="40">
        <f t="shared" si="2"/>
        <v>2</v>
      </c>
      <c r="O26" s="41" t="str">
        <f t="shared" si="3"/>
        <v>54</v>
      </c>
      <c r="P26" s="41">
        <f t="shared" si="4"/>
        <v>0</v>
      </c>
      <c r="Q26" s="42">
        <f t="shared" si="5"/>
        <v>3240</v>
      </c>
      <c r="R26" s="42">
        <f t="shared" si="6"/>
        <v>54</v>
      </c>
      <c r="U26" s="39"/>
      <c r="V26" s="39"/>
      <c r="W26" s="10"/>
      <c r="X26" s="6"/>
    </row>
    <row r="27" spans="1:26">
      <c r="A27" s="44">
        <v>45292</v>
      </c>
      <c r="B27" s="1" t="str">
        <f t="shared" si="1"/>
        <v>enero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5">
        <v>92</v>
      </c>
      <c r="N27" s="40">
        <f t="shared" si="2"/>
        <v>2</v>
      </c>
      <c r="O27" s="41" t="str">
        <f t="shared" si="3"/>
        <v>92</v>
      </c>
      <c r="P27" s="41">
        <f t="shared" si="4"/>
        <v>0</v>
      </c>
      <c r="Q27" s="42">
        <f t="shared" si="5"/>
        <v>5520</v>
      </c>
      <c r="R27" s="42">
        <f t="shared" si="6"/>
        <v>92</v>
      </c>
      <c r="U27" s="39"/>
      <c r="V27" s="39"/>
      <c r="W27" s="10"/>
      <c r="X27" s="6"/>
    </row>
    <row r="28" spans="1:26">
      <c r="A28" s="44">
        <v>45292</v>
      </c>
      <c r="B28" s="1" t="str">
        <f t="shared" si="1"/>
        <v>enero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58</v>
      </c>
      <c r="G28" t="s">
        <v>59</v>
      </c>
      <c r="H28" t="s">
        <v>44</v>
      </c>
      <c r="I28" t="s">
        <v>43</v>
      </c>
      <c r="J28" t="s">
        <v>412</v>
      </c>
      <c r="K28" s="2">
        <v>4</v>
      </c>
      <c r="L28" s="2">
        <v>320</v>
      </c>
      <c r="M28" s="25">
        <v>41</v>
      </c>
      <c r="N28" s="40">
        <f t="shared" si="2"/>
        <v>2</v>
      </c>
      <c r="O28" s="41" t="str">
        <f t="shared" si="3"/>
        <v>41</v>
      </c>
      <c r="P28" s="41">
        <f t="shared" si="4"/>
        <v>0</v>
      </c>
      <c r="Q28" s="42">
        <f t="shared" si="5"/>
        <v>2460</v>
      </c>
      <c r="R28" s="42">
        <f t="shared" si="6"/>
        <v>41</v>
      </c>
      <c r="U28" s="39"/>
      <c r="V28" s="39"/>
      <c r="W28" s="10"/>
      <c r="X28" s="6"/>
    </row>
    <row r="29" spans="1:26">
      <c r="A29" s="44">
        <v>45292</v>
      </c>
      <c r="B29" s="1" t="str">
        <f t="shared" si="1"/>
        <v>enero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58</v>
      </c>
      <c r="G29" t="s">
        <v>59</v>
      </c>
      <c r="H29" t="s">
        <v>45</v>
      </c>
      <c r="I29" t="s">
        <v>43</v>
      </c>
      <c r="J29" t="s">
        <v>27</v>
      </c>
      <c r="K29" s="2">
        <v>26</v>
      </c>
      <c r="L29" s="2">
        <v>1990</v>
      </c>
      <c r="M29" s="25">
        <v>118</v>
      </c>
      <c r="N29" s="40">
        <f t="shared" si="2"/>
        <v>3</v>
      </c>
      <c r="O29" s="41" t="str">
        <f t="shared" si="3"/>
        <v>11</v>
      </c>
      <c r="P29" s="41" t="str">
        <f t="shared" si="4"/>
        <v>8</v>
      </c>
      <c r="Q29" s="42">
        <f t="shared" si="5"/>
        <v>668</v>
      </c>
      <c r="R29" s="42">
        <f t="shared" si="6"/>
        <v>11.133333333333333</v>
      </c>
      <c r="U29" s="39"/>
      <c r="V29" s="39"/>
      <c r="W29" s="10"/>
      <c r="X29" s="6"/>
    </row>
    <row r="30" spans="1:26">
      <c r="A30" s="44">
        <v>45292</v>
      </c>
      <c r="B30" s="1" t="str">
        <f t="shared" si="1"/>
        <v>enero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58</v>
      </c>
      <c r="G30" t="s">
        <v>59</v>
      </c>
      <c r="H30" t="s">
        <v>46</v>
      </c>
      <c r="I30" t="s">
        <v>43</v>
      </c>
      <c r="J30" t="s">
        <v>27</v>
      </c>
      <c r="K30" s="2">
        <v>18</v>
      </c>
      <c r="L30" s="2">
        <v>1440</v>
      </c>
      <c r="M30" s="25">
        <v>9</v>
      </c>
      <c r="N30" s="40">
        <f t="shared" si="2"/>
        <v>1</v>
      </c>
      <c r="O30" s="41" t="str">
        <f t="shared" si="3"/>
        <v>9</v>
      </c>
      <c r="P30" s="41">
        <f t="shared" si="4"/>
        <v>0</v>
      </c>
      <c r="Q30" s="42">
        <f t="shared" si="5"/>
        <v>540</v>
      </c>
      <c r="R30" s="42">
        <f t="shared" si="6"/>
        <v>9</v>
      </c>
      <c r="U30" s="39"/>
      <c r="V30" s="39"/>
      <c r="W30" s="10"/>
      <c r="X30" s="6"/>
    </row>
    <row r="31" spans="1:26">
      <c r="A31" s="44">
        <v>45292</v>
      </c>
      <c r="B31" s="1" t="str">
        <f t="shared" si="1"/>
        <v>enero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58</v>
      </c>
      <c r="G31" t="s">
        <v>59</v>
      </c>
      <c r="H31" t="s">
        <v>47</v>
      </c>
      <c r="I31" t="s">
        <v>43</v>
      </c>
      <c r="J31" t="s">
        <v>27</v>
      </c>
      <c r="K31" s="2">
        <v>29</v>
      </c>
      <c r="L31" s="2">
        <v>2150</v>
      </c>
      <c r="M31" s="25">
        <v>127</v>
      </c>
      <c r="N31" s="40">
        <f t="shared" si="2"/>
        <v>3</v>
      </c>
      <c r="O31" s="41" t="str">
        <f t="shared" si="3"/>
        <v>12</v>
      </c>
      <c r="P31" s="41" t="str">
        <f t="shared" si="4"/>
        <v>7</v>
      </c>
      <c r="Q31" s="42">
        <f t="shared" si="5"/>
        <v>727</v>
      </c>
      <c r="R31" s="42">
        <f t="shared" si="6"/>
        <v>12.116666666666667</v>
      </c>
      <c r="U31" s="39"/>
      <c r="V31" s="39"/>
      <c r="W31" s="10"/>
      <c r="X31" s="6"/>
    </row>
    <row r="32" spans="1:26">
      <c r="A32" s="44">
        <v>45292</v>
      </c>
      <c r="B32" s="1" t="str">
        <f t="shared" si="1"/>
        <v>enero</v>
      </c>
      <c r="C32" t="s">
        <v>38</v>
      </c>
      <c r="D32" t="s">
        <v>39</v>
      </c>
      <c r="E32" t="str">
        <f>+VLOOKUP(F32,'[1]DIVIPOLA MPIO'!$A$5:$B$1125,2,0)</f>
        <v>Antioquia</v>
      </c>
      <c r="F32" t="s">
        <v>58</v>
      </c>
      <c r="G32" t="s">
        <v>59</v>
      </c>
      <c r="H32" t="s">
        <v>48</v>
      </c>
      <c r="I32" t="s">
        <v>43</v>
      </c>
      <c r="J32" t="s">
        <v>27</v>
      </c>
      <c r="K32" s="2">
        <v>20</v>
      </c>
      <c r="L32" s="2">
        <v>1584.9</v>
      </c>
      <c r="M32" s="25">
        <v>88</v>
      </c>
      <c r="N32" s="40">
        <f t="shared" si="2"/>
        <v>2</v>
      </c>
      <c r="O32" s="41" t="str">
        <f t="shared" si="3"/>
        <v>88</v>
      </c>
      <c r="P32" s="41">
        <f t="shared" si="4"/>
        <v>0</v>
      </c>
      <c r="Q32" s="42">
        <f t="shared" si="5"/>
        <v>5280</v>
      </c>
      <c r="R32" s="42">
        <f t="shared" si="6"/>
        <v>88</v>
      </c>
      <c r="U32" s="39"/>
      <c r="V32" s="39"/>
      <c r="W32" s="10"/>
      <c r="X32" s="6"/>
    </row>
    <row r="33" spans="1:24">
      <c r="A33" s="44">
        <v>45292</v>
      </c>
      <c r="B33" s="1" t="str">
        <f t="shared" si="1"/>
        <v>enero</v>
      </c>
      <c r="C33" t="s">
        <v>38</v>
      </c>
      <c r="D33" t="s">
        <v>39</v>
      </c>
      <c r="E33" t="str">
        <f>+VLOOKUP(F33,'[1]DIVIPOLA MPIO'!$A$5:$B$1125,2,0)</f>
        <v>Antioquia</v>
      </c>
      <c r="F33" t="s">
        <v>58</v>
      </c>
      <c r="G33" t="s">
        <v>59</v>
      </c>
      <c r="H33" t="s">
        <v>49</v>
      </c>
      <c r="I33" t="s">
        <v>43</v>
      </c>
      <c r="J33" t="s">
        <v>27</v>
      </c>
      <c r="K33" s="2">
        <v>8</v>
      </c>
      <c r="L33" s="2">
        <v>613.29999999999995</v>
      </c>
      <c r="M33" s="25">
        <v>35</v>
      </c>
      <c r="N33" s="40">
        <f t="shared" si="2"/>
        <v>2</v>
      </c>
      <c r="O33" s="41" t="str">
        <f t="shared" si="3"/>
        <v>35</v>
      </c>
      <c r="P33" s="41">
        <f t="shared" si="4"/>
        <v>0</v>
      </c>
      <c r="Q33" s="42">
        <f t="shared" si="5"/>
        <v>2100</v>
      </c>
      <c r="R33" s="42">
        <f t="shared" si="6"/>
        <v>35</v>
      </c>
      <c r="U33" s="39"/>
      <c r="V33" s="39"/>
      <c r="W33" s="10"/>
      <c r="X33" s="6"/>
    </row>
    <row r="34" spans="1:24">
      <c r="A34" s="44">
        <v>45292</v>
      </c>
      <c r="B34" s="1" t="str">
        <f t="shared" si="1"/>
        <v>enero</v>
      </c>
      <c r="C34" t="s">
        <v>38</v>
      </c>
      <c r="D34" t="s">
        <v>39</v>
      </c>
      <c r="E34" t="str">
        <f>+VLOOKUP(F34,'[1]DIVIPOLA MPIO'!$A$5:$B$1125,2,0)</f>
        <v>Antioquia</v>
      </c>
      <c r="F34" t="s">
        <v>58</v>
      </c>
      <c r="G34" t="s">
        <v>59</v>
      </c>
      <c r="H34" t="s">
        <v>50</v>
      </c>
      <c r="I34" t="s">
        <v>43</v>
      </c>
      <c r="J34" t="s">
        <v>27</v>
      </c>
      <c r="K34" s="2">
        <v>21</v>
      </c>
      <c r="L34" s="2">
        <v>1585</v>
      </c>
      <c r="M34" s="25">
        <v>102</v>
      </c>
      <c r="N34" s="40">
        <f t="shared" si="2"/>
        <v>3</v>
      </c>
      <c r="O34" s="41" t="str">
        <f t="shared" si="3"/>
        <v>10</v>
      </c>
      <c r="P34" s="41" t="str">
        <f t="shared" si="4"/>
        <v>2</v>
      </c>
      <c r="Q34" s="42">
        <f t="shared" si="5"/>
        <v>602</v>
      </c>
      <c r="R34" s="42">
        <f t="shared" si="6"/>
        <v>10.033333333333333</v>
      </c>
      <c r="U34" s="39"/>
      <c r="V34" s="39"/>
      <c r="W34" s="10"/>
      <c r="X34" s="6"/>
    </row>
    <row r="35" spans="1:24">
      <c r="A35" s="44">
        <v>45292</v>
      </c>
      <c r="B35" s="1" t="str">
        <f t="shared" si="1"/>
        <v>enero</v>
      </c>
      <c r="C35" t="s">
        <v>38</v>
      </c>
      <c r="D35" t="s">
        <v>39</v>
      </c>
      <c r="E35" t="str">
        <f>+VLOOKUP(F35,'[1]DIVIPOLA MPIO'!$A$5:$B$1125,2,0)</f>
        <v>Antioquia</v>
      </c>
      <c r="F35" t="s">
        <v>58</v>
      </c>
      <c r="G35" t="s">
        <v>59</v>
      </c>
      <c r="H35" t="s">
        <v>51</v>
      </c>
      <c r="I35" t="s">
        <v>43</v>
      </c>
      <c r="J35" t="s">
        <v>27</v>
      </c>
      <c r="K35" s="2">
        <v>29</v>
      </c>
      <c r="L35" s="2">
        <v>2196.4</v>
      </c>
      <c r="M35" s="25">
        <v>137</v>
      </c>
      <c r="N35" s="40">
        <f t="shared" si="2"/>
        <v>3</v>
      </c>
      <c r="O35" s="41" t="str">
        <f t="shared" si="3"/>
        <v>13</v>
      </c>
      <c r="P35" s="41" t="str">
        <f t="shared" si="4"/>
        <v>7</v>
      </c>
      <c r="Q35" s="42">
        <f t="shared" si="5"/>
        <v>787</v>
      </c>
      <c r="R35" s="42">
        <f t="shared" si="6"/>
        <v>13.116666666666667</v>
      </c>
      <c r="U35" s="39"/>
      <c r="V35" s="39"/>
      <c r="W35" s="10"/>
      <c r="X35" s="6"/>
    </row>
    <row r="36" spans="1:24">
      <c r="A36" s="44">
        <v>45292</v>
      </c>
      <c r="B36" s="1" t="str">
        <f t="shared" si="1"/>
        <v>enero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52</v>
      </c>
      <c r="I36" t="s">
        <v>43</v>
      </c>
      <c r="J36" t="s">
        <v>27</v>
      </c>
      <c r="K36" s="2">
        <v>27</v>
      </c>
      <c r="L36" s="2">
        <v>2118.3000000000002</v>
      </c>
      <c r="M36" s="25">
        <v>127</v>
      </c>
      <c r="N36" s="40">
        <f t="shared" si="2"/>
        <v>3</v>
      </c>
      <c r="O36" s="41" t="str">
        <f t="shared" si="3"/>
        <v>12</v>
      </c>
      <c r="P36" s="41" t="str">
        <f t="shared" si="4"/>
        <v>7</v>
      </c>
      <c r="Q36" s="42">
        <f t="shared" si="5"/>
        <v>727</v>
      </c>
      <c r="R36" s="42">
        <f t="shared" si="6"/>
        <v>12.116666666666667</v>
      </c>
      <c r="U36" s="39"/>
      <c r="V36" s="39"/>
      <c r="W36" s="10"/>
      <c r="X36" s="6"/>
    </row>
    <row r="37" spans="1:24">
      <c r="A37" s="44">
        <v>45292</v>
      </c>
      <c r="B37" s="1" t="str">
        <f t="shared" si="1"/>
        <v>enero</v>
      </c>
      <c r="C37" t="s">
        <v>60</v>
      </c>
      <c r="D37" t="s">
        <v>61</v>
      </c>
      <c r="E37" t="str">
        <f>+VLOOKUP(F37,'[1]DIVIPOLA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5">
        <v>3148</v>
      </c>
      <c r="N37" s="40">
        <f t="shared" si="2"/>
        <v>4</v>
      </c>
      <c r="O37" s="41" t="str">
        <f t="shared" si="3"/>
        <v>31</v>
      </c>
      <c r="P37" s="41" t="str">
        <f t="shared" si="4"/>
        <v>48</v>
      </c>
      <c r="Q37" s="42">
        <f t="shared" si="5"/>
        <v>1908</v>
      </c>
      <c r="R37" s="42">
        <f t="shared" si="6"/>
        <v>31.8</v>
      </c>
      <c r="U37" s="39"/>
      <c r="V37" s="39"/>
      <c r="W37" s="10"/>
      <c r="X37" s="6"/>
    </row>
    <row r="38" spans="1:24">
      <c r="A38" s="44">
        <v>45292</v>
      </c>
      <c r="B38" s="1" t="str">
        <f t="shared" si="1"/>
        <v>enero</v>
      </c>
      <c r="C38" t="s">
        <v>66</v>
      </c>
      <c r="D38" t="s">
        <v>67</v>
      </c>
      <c r="E38" t="str">
        <f>+VLOOKUP(F38,'[1]DIVIPOLA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5">
        <v>3742</v>
      </c>
      <c r="N38" s="40">
        <f t="shared" si="2"/>
        <v>4</v>
      </c>
      <c r="O38" s="41" t="str">
        <f t="shared" si="3"/>
        <v>37</v>
      </c>
      <c r="P38" s="41" t="str">
        <f t="shared" si="4"/>
        <v>42</v>
      </c>
      <c r="Q38" s="42">
        <f t="shared" si="5"/>
        <v>2262</v>
      </c>
      <c r="R38" s="42">
        <f t="shared" si="6"/>
        <v>37.700000000000003</v>
      </c>
      <c r="U38" s="39"/>
      <c r="V38" s="39"/>
      <c r="W38" s="10"/>
      <c r="X38" s="6"/>
    </row>
    <row r="39" spans="1:24">
      <c r="A39" s="44">
        <v>45292</v>
      </c>
      <c r="B39" s="1" t="str">
        <f t="shared" si="1"/>
        <v>enero</v>
      </c>
      <c r="C39" t="s">
        <v>66</v>
      </c>
      <c r="D39" t="s">
        <v>67</v>
      </c>
      <c r="E39" t="str">
        <f>+VLOOKUP(F39,'[1]DIVIPOLA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5">
        <v>3936</v>
      </c>
      <c r="N39" s="40">
        <f t="shared" si="2"/>
        <v>4</v>
      </c>
      <c r="O39" s="41" t="str">
        <f t="shared" si="3"/>
        <v>39</v>
      </c>
      <c r="P39" s="41" t="str">
        <f t="shared" si="4"/>
        <v>36</v>
      </c>
      <c r="Q39" s="42">
        <f t="shared" si="5"/>
        <v>2376</v>
      </c>
      <c r="R39" s="42">
        <f t="shared" si="6"/>
        <v>39.6</v>
      </c>
      <c r="U39" s="39"/>
      <c r="V39" s="39"/>
      <c r="W39" s="10"/>
      <c r="X39" s="6"/>
    </row>
    <row r="40" spans="1:24">
      <c r="A40" s="44">
        <v>45292</v>
      </c>
      <c r="B40" s="1" t="str">
        <f t="shared" si="1"/>
        <v>enero</v>
      </c>
      <c r="C40" t="s">
        <v>66</v>
      </c>
      <c r="D40" t="s">
        <v>67</v>
      </c>
      <c r="E40" t="str">
        <f>+VLOOKUP(F40,'[1]DIVIPOLA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5">
        <v>4030</v>
      </c>
      <c r="N40" s="40">
        <f t="shared" si="2"/>
        <v>4</v>
      </c>
      <c r="O40" s="41" t="str">
        <f t="shared" si="3"/>
        <v>40</v>
      </c>
      <c r="P40" s="41" t="str">
        <f t="shared" si="4"/>
        <v>30</v>
      </c>
      <c r="Q40" s="42">
        <f t="shared" si="5"/>
        <v>2430</v>
      </c>
      <c r="R40" s="42">
        <f t="shared" si="6"/>
        <v>40.5</v>
      </c>
      <c r="U40" s="39"/>
      <c r="V40" s="39"/>
      <c r="W40" s="10"/>
      <c r="X40" s="6"/>
    </row>
    <row r="41" spans="1:24">
      <c r="A41" s="44">
        <v>45292</v>
      </c>
      <c r="B41" s="1" t="str">
        <f t="shared" si="1"/>
        <v>enero</v>
      </c>
      <c r="C41" t="s">
        <v>66</v>
      </c>
      <c r="D41" t="s">
        <v>67</v>
      </c>
      <c r="E41" t="str">
        <f>+VLOOKUP(F41,'[1]DIVIPOLA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5">
        <v>3730</v>
      </c>
      <c r="N41" s="40">
        <f t="shared" si="2"/>
        <v>4</v>
      </c>
      <c r="O41" s="41" t="str">
        <f t="shared" si="3"/>
        <v>37</v>
      </c>
      <c r="P41" s="41" t="str">
        <f t="shared" si="4"/>
        <v>30</v>
      </c>
      <c r="Q41" s="42">
        <f t="shared" si="5"/>
        <v>2250</v>
      </c>
      <c r="R41" s="42">
        <f t="shared" si="6"/>
        <v>37.5</v>
      </c>
      <c r="U41" s="39"/>
      <c r="V41" s="39"/>
      <c r="W41" s="10"/>
      <c r="X41" s="6"/>
    </row>
    <row r="42" spans="1:24">
      <c r="A42" s="44">
        <v>45292</v>
      </c>
      <c r="B42" s="1" t="str">
        <f t="shared" si="1"/>
        <v>enero</v>
      </c>
      <c r="C42" t="s">
        <v>66</v>
      </c>
      <c r="D42" t="s">
        <v>67</v>
      </c>
      <c r="E42" t="str">
        <f>+VLOOKUP(F42,'[1]DIVIPOLA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5">
        <v>3836</v>
      </c>
      <c r="N42" s="40">
        <f t="shared" si="2"/>
        <v>4</v>
      </c>
      <c r="O42" s="41" t="str">
        <f t="shared" si="3"/>
        <v>38</v>
      </c>
      <c r="P42" s="41" t="str">
        <f t="shared" si="4"/>
        <v>36</v>
      </c>
      <c r="Q42" s="42">
        <f t="shared" si="5"/>
        <v>2316</v>
      </c>
      <c r="R42" s="42">
        <f t="shared" si="6"/>
        <v>38.6</v>
      </c>
      <c r="U42" s="39"/>
      <c r="V42" s="39"/>
      <c r="W42" s="10"/>
      <c r="X42" s="6"/>
    </row>
    <row r="43" spans="1:24">
      <c r="A43" s="44">
        <v>45292</v>
      </c>
      <c r="B43" s="1" t="str">
        <f t="shared" si="1"/>
        <v>enero</v>
      </c>
      <c r="C43" t="s">
        <v>66</v>
      </c>
      <c r="D43" t="s">
        <v>67</v>
      </c>
      <c r="E43" t="str">
        <f>+VLOOKUP(F43,'[1]DIVIPOLA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5">
        <v>3912</v>
      </c>
      <c r="N43" s="40">
        <f t="shared" si="2"/>
        <v>4</v>
      </c>
      <c r="O43" s="41" t="str">
        <f t="shared" si="3"/>
        <v>39</v>
      </c>
      <c r="P43" s="41" t="str">
        <f t="shared" si="4"/>
        <v>12</v>
      </c>
      <c r="Q43" s="42">
        <f t="shared" si="5"/>
        <v>2352</v>
      </c>
      <c r="R43" s="42">
        <f t="shared" si="6"/>
        <v>39.200000000000003</v>
      </c>
      <c r="U43" s="39"/>
      <c r="V43" s="39"/>
      <c r="W43" s="10"/>
      <c r="X43" s="6"/>
    </row>
    <row r="44" spans="1:24">
      <c r="A44" s="44">
        <v>45292</v>
      </c>
      <c r="B44" s="1" t="str">
        <f t="shared" si="1"/>
        <v>enero</v>
      </c>
      <c r="C44" t="s">
        <v>76</v>
      </c>
      <c r="D44" t="s">
        <v>77</v>
      </c>
      <c r="E44" t="str">
        <f>+VLOOKUP(F44,'[1]DIVIPOLA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5">
        <v>1446</v>
      </c>
      <c r="N44" s="40">
        <f t="shared" si="2"/>
        <v>4</v>
      </c>
      <c r="O44" s="41" t="str">
        <f t="shared" si="3"/>
        <v>14</v>
      </c>
      <c r="P44" s="41" t="str">
        <f t="shared" si="4"/>
        <v>46</v>
      </c>
      <c r="Q44" s="42">
        <f t="shared" si="5"/>
        <v>886</v>
      </c>
      <c r="R44" s="42">
        <f t="shared" si="6"/>
        <v>14.766666666666667</v>
      </c>
      <c r="U44" s="39"/>
      <c r="V44" s="39"/>
      <c r="W44" s="10"/>
      <c r="X44" s="6"/>
    </row>
    <row r="45" spans="1:24">
      <c r="A45" s="44">
        <v>45292</v>
      </c>
      <c r="B45" s="1" t="str">
        <f t="shared" si="1"/>
        <v>enero</v>
      </c>
      <c r="C45" t="s">
        <v>76</v>
      </c>
      <c r="D45" t="s">
        <v>77</v>
      </c>
      <c r="E45" t="str">
        <f>+VLOOKUP(F45,'[1]DIVIPOLA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5">
        <v>723</v>
      </c>
      <c r="N45" s="40">
        <f t="shared" si="2"/>
        <v>3</v>
      </c>
      <c r="O45" s="41" t="str">
        <f t="shared" si="3"/>
        <v>72</v>
      </c>
      <c r="P45" s="41" t="str">
        <f t="shared" si="4"/>
        <v>3</v>
      </c>
      <c r="Q45" s="42">
        <f t="shared" si="5"/>
        <v>4323</v>
      </c>
      <c r="R45" s="42">
        <f t="shared" si="6"/>
        <v>72.05</v>
      </c>
      <c r="U45" s="39"/>
      <c r="V45" s="39"/>
      <c r="W45" s="10"/>
      <c r="X45" s="6"/>
    </row>
    <row r="46" spans="1:24">
      <c r="A46" s="44">
        <v>45292</v>
      </c>
      <c r="B46" s="1" t="str">
        <f t="shared" si="1"/>
        <v>enero</v>
      </c>
      <c r="C46" t="s">
        <v>82</v>
      </c>
      <c r="D46" t="s">
        <v>83</v>
      </c>
      <c r="E46" t="str">
        <f>+VLOOKUP(F46,'[1]DIVIPOLA MPIO'!$A$5:$B$1125,2,0)</f>
        <v>Meta</v>
      </c>
      <c r="F46" t="s">
        <v>457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5">
        <v>3230</v>
      </c>
      <c r="N46" s="40">
        <f t="shared" si="2"/>
        <v>4</v>
      </c>
      <c r="O46" s="41" t="str">
        <f t="shared" si="3"/>
        <v>32</v>
      </c>
      <c r="P46" s="41" t="str">
        <f t="shared" si="4"/>
        <v>30</v>
      </c>
      <c r="Q46" s="42">
        <f t="shared" si="5"/>
        <v>1950</v>
      </c>
      <c r="R46" s="42">
        <f t="shared" si="6"/>
        <v>32.5</v>
      </c>
      <c r="U46" s="39"/>
      <c r="V46" s="39"/>
      <c r="W46" s="10"/>
      <c r="X46" s="6"/>
    </row>
    <row r="47" spans="1:24">
      <c r="A47" s="44">
        <v>45292</v>
      </c>
      <c r="B47" s="1" t="str">
        <f t="shared" si="1"/>
        <v>enero</v>
      </c>
      <c r="C47" t="s">
        <v>87</v>
      </c>
      <c r="D47" t="s">
        <v>88</v>
      </c>
      <c r="E47" t="str">
        <f>+VLOOKUP(F47,'[1]DIVIPOLA MPIO'!$A$5:$B$1125,2,0)</f>
        <v>Tolima</v>
      </c>
      <c r="F47" t="s">
        <v>462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5">
        <v>24</v>
      </c>
      <c r="N47" s="40">
        <f t="shared" si="2"/>
        <v>2</v>
      </c>
      <c r="O47" s="41" t="str">
        <f t="shared" si="3"/>
        <v>24</v>
      </c>
      <c r="P47" s="41">
        <f t="shared" si="4"/>
        <v>0</v>
      </c>
      <c r="Q47" s="42">
        <f t="shared" si="5"/>
        <v>1440</v>
      </c>
      <c r="R47" s="42">
        <f t="shared" si="6"/>
        <v>24</v>
      </c>
      <c r="U47" s="39"/>
      <c r="V47" s="39"/>
      <c r="W47" s="10"/>
      <c r="X47" s="6"/>
    </row>
    <row r="48" spans="1:24">
      <c r="A48" s="44">
        <v>45292</v>
      </c>
      <c r="B48" s="1" t="str">
        <f t="shared" si="1"/>
        <v>enero</v>
      </c>
      <c r="C48" t="s">
        <v>93</v>
      </c>
      <c r="D48" t="s">
        <v>94</v>
      </c>
      <c r="E48" t="str">
        <f>+VLOOKUP(F48,'[1]DIVIPOLA MPIO'!$A$5:$B$1125,2,0)</f>
        <v>Valle del Cauca</v>
      </c>
      <c r="F48" t="s">
        <v>95</v>
      </c>
      <c r="G48" t="s">
        <v>96</v>
      </c>
      <c r="H48" t="s">
        <v>97</v>
      </c>
      <c r="I48" t="s">
        <v>92</v>
      </c>
      <c r="J48" t="s">
        <v>123</v>
      </c>
      <c r="K48" s="2">
        <v>4</v>
      </c>
      <c r="L48" s="2">
        <v>26</v>
      </c>
      <c r="M48" s="25">
        <v>2</v>
      </c>
      <c r="N48" s="40">
        <f t="shared" si="2"/>
        <v>1</v>
      </c>
      <c r="O48" s="41" t="str">
        <f t="shared" si="3"/>
        <v>2</v>
      </c>
      <c r="P48" s="41">
        <f t="shared" si="4"/>
        <v>0</v>
      </c>
      <c r="Q48" s="42">
        <f t="shared" si="5"/>
        <v>120</v>
      </c>
      <c r="R48" s="42">
        <f t="shared" si="6"/>
        <v>2</v>
      </c>
      <c r="U48" s="39"/>
      <c r="V48" s="39"/>
      <c r="W48" s="10"/>
      <c r="X48" s="6"/>
    </row>
    <row r="49" spans="1:24">
      <c r="A49" s="44">
        <v>45292</v>
      </c>
      <c r="B49" s="1" t="str">
        <f t="shared" si="1"/>
        <v>enero</v>
      </c>
      <c r="C49" t="s">
        <v>93</v>
      </c>
      <c r="D49" t="s">
        <v>94</v>
      </c>
      <c r="E49" t="str">
        <f>+VLOOKUP(F49,'[1]DIVIPOLA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98</v>
      </c>
      <c r="K49" s="2">
        <v>28</v>
      </c>
      <c r="L49" s="2">
        <v>369.81</v>
      </c>
      <c r="M49" s="25">
        <v>1406</v>
      </c>
      <c r="N49" s="40">
        <f t="shared" si="2"/>
        <v>4</v>
      </c>
      <c r="O49" s="41" t="str">
        <f t="shared" si="3"/>
        <v>14</v>
      </c>
      <c r="P49" s="41" t="str">
        <f t="shared" si="4"/>
        <v>06</v>
      </c>
      <c r="Q49" s="42">
        <f t="shared" si="5"/>
        <v>846</v>
      </c>
      <c r="R49" s="42">
        <f t="shared" si="6"/>
        <v>14.1</v>
      </c>
      <c r="U49" s="39"/>
      <c r="V49" s="39"/>
      <c r="W49" s="10"/>
      <c r="X49" s="6"/>
    </row>
    <row r="50" spans="1:24">
      <c r="A50" s="44">
        <v>45292</v>
      </c>
      <c r="B50" s="1" t="str">
        <f t="shared" si="1"/>
        <v>enero</v>
      </c>
      <c r="C50" t="s">
        <v>93</v>
      </c>
      <c r="D50" t="s">
        <v>94</v>
      </c>
      <c r="E50" t="str">
        <f>+VLOOKUP(F50,'[1]DIVIPOLA MPIO'!$A$5:$B$1125,2,0)</f>
        <v>Valle del Cauca</v>
      </c>
      <c r="F50" t="s">
        <v>95</v>
      </c>
      <c r="G50" t="s">
        <v>96</v>
      </c>
      <c r="H50" t="s">
        <v>99</v>
      </c>
      <c r="I50" t="s">
        <v>92</v>
      </c>
      <c r="J50" t="s">
        <v>411</v>
      </c>
      <c r="K50" s="2">
        <v>4</v>
      </c>
      <c r="L50" s="2">
        <v>24</v>
      </c>
      <c r="M50" s="25">
        <v>2</v>
      </c>
      <c r="N50" s="40">
        <f t="shared" si="2"/>
        <v>1</v>
      </c>
      <c r="O50" s="41" t="str">
        <f t="shared" si="3"/>
        <v>2</v>
      </c>
      <c r="P50" s="41">
        <f t="shared" si="4"/>
        <v>0</v>
      </c>
      <c r="Q50" s="42">
        <f t="shared" si="5"/>
        <v>120</v>
      </c>
      <c r="R50" s="42">
        <f t="shared" si="6"/>
        <v>2</v>
      </c>
      <c r="U50" s="39"/>
      <c r="V50" s="39"/>
      <c r="W50" s="10"/>
      <c r="X50" s="6"/>
    </row>
    <row r="51" spans="1:24">
      <c r="A51" s="44">
        <v>45292</v>
      </c>
      <c r="B51" s="1" t="str">
        <f t="shared" si="1"/>
        <v>enero</v>
      </c>
      <c r="C51" t="s">
        <v>100</v>
      </c>
      <c r="D51" t="s">
        <v>101</v>
      </c>
      <c r="E51" t="str">
        <f>+VLOOKUP(F51,'[1]DIVIPOLA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5">
        <v>1193</v>
      </c>
      <c r="N51" s="40">
        <f t="shared" si="2"/>
        <v>4</v>
      </c>
      <c r="O51" s="41" t="str">
        <f t="shared" si="3"/>
        <v>11</v>
      </c>
      <c r="P51" s="41" t="str">
        <f t="shared" si="4"/>
        <v>93</v>
      </c>
      <c r="Q51" s="42">
        <f t="shared" si="5"/>
        <v>753</v>
      </c>
      <c r="R51" s="42">
        <f t="shared" si="6"/>
        <v>12.55</v>
      </c>
      <c r="U51" s="39"/>
      <c r="V51" s="39"/>
      <c r="W51" s="10"/>
      <c r="X51" s="6"/>
    </row>
    <row r="52" spans="1:24">
      <c r="A52" s="44">
        <v>45292</v>
      </c>
      <c r="B52" s="1" t="str">
        <f t="shared" si="1"/>
        <v>enero</v>
      </c>
      <c r="C52" t="s">
        <v>105</v>
      </c>
      <c r="D52" t="s">
        <v>106</v>
      </c>
      <c r="E52" t="str">
        <f>+VLOOKUP(F52,'[1]DIVIPOLA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5">
        <v>100</v>
      </c>
      <c r="N52" s="40">
        <f t="shared" si="2"/>
        <v>3</v>
      </c>
      <c r="O52" s="41" t="str">
        <f t="shared" si="3"/>
        <v>10</v>
      </c>
      <c r="P52" s="41" t="str">
        <f t="shared" si="4"/>
        <v>0</v>
      </c>
      <c r="Q52" s="42">
        <f t="shared" si="5"/>
        <v>600</v>
      </c>
      <c r="R52" s="42">
        <f t="shared" si="6"/>
        <v>10</v>
      </c>
      <c r="U52" s="39"/>
      <c r="V52" s="39"/>
      <c r="W52" s="10"/>
      <c r="X52" s="6"/>
    </row>
    <row r="53" spans="1:24">
      <c r="A53" s="44">
        <v>45292</v>
      </c>
      <c r="B53" s="1" t="str">
        <f t="shared" si="1"/>
        <v>enero</v>
      </c>
      <c r="C53" t="s">
        <v>105</v>
      </c>
      <c r="D53" t="s">
        <v>106</v>
      </c>
      <c r="E53" t="str">
        <f>+VLOOKUP(F53,'[1]DIVIPOLA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5">
        <v>100</v>
      </c>
      <c r="N53" s="40">
        <f t="shared" si="2"/>
        <v>3</v>
      </c>
      <c r="O53" s="41" t="str">
        <f t="shared" si="3"/>
        <v>10</v>
      </c>
      <c r="P53" s="41" t="str">
        <f t="shared" si="4"/>
        <v>0</v>
      </c>
      <c r="Q53" s="42">
        <f t="shared" si="5"/>
        <v>600</v>
      </c>
      <c r="R53" s="42">
        <f t="shared" si="6"/>
        <v>10</v>
      </c>
      <c r="U53" s="39"/>
      <c r="V53" s="39"/>
      <c r="W53" s="10"/>
      <c r="X53" s="6"/>
    </row>
    <row r="54" spans="1:24">
      <c r="A54" s="44">
        <v>45292</v>
      </c>
      <c r="B54" s="1" t="str">
        <f t="shared" si="1"/>
        <v>enero</v>
      </c>
      <c r="C54" t="s">
        <v>105</v>
      </c>
      <c r="D54" t="s">
        <v>106</v>
      </c>
      <c r="E54" t="str">
        <f>+VLOOKUP(F54,'[1]DIVIPOLA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5">
        <v>30</v>
      </c>
      <c r="N54" s="40">
        <f t="shared" si="2"/>
        <v>2</v>
      </c>
      <c r="O54" s="41" t="str">
        <f t="shared" si="3"/>
        <v>30</v>
      </c>
      <c r="P54" s="41">
        <f t="shared" si="4"/>
        <v>0</v>
      </c>
      <c r="Q54" s="42">
        <f t="shared" si="5"/>
        <v>1800</v>
      </c>
      <c r="R54" s="42">
        <f t="shared" si="6"/>
        <v>30</v>
      </c>
      <c r="U54" s="39"/>
      <c r="V54" s="39"/>
      <c r="W54" s="10"/>
      <c r="X54" s="6"/>
    </row>
    <row r="55" spans="1:24">
      <c r="A55" s="44">
        <v>45292</v>
      </c>
      <c r="B55" s="1" t="str">
        <f t="shared" si="1"/>
        <v>enero</v>
      </c>
      <c r="C55" t="s">
        <v>105</v>
      </c>
      <c r="D55" t="s">
        <v>106</v>
      </c>
      <c r="E55" t="str">
        <f>+VLOOKUP(F55,'[1]DIVIPOLA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5">
        <v>30</v>
      </c>
      <c r="N55" s="40">
        <f t="shared" si="2"/>
        <v>2</v>
      </c>
      <c r="O55" s="41" t="str">
        <f t="shared" si="3"/>
        <v>30</v>
      </c>
      <c r="P55" s="41">
        <f t="shared" si="4"/>
        <v>0</v>
      </c>
      <c r="Q55" s="42">
        <f t="shared" si="5"/>
        <v>1800</v>
      </c>
      <c r="R55" s="42">
        <f t="shared" si="6"/>
        <v>30</v>
      </c>
      <c r="U55" s="39"/>
      <c r="V55" s="39"/>
      <c r="W55" s="10"/>
      <c r="X55" s="6"/>
    </row>
    <row r="56" spans="1:24">
      <c r="A56" s="44">
        <v>45292</v>
      </c>
      <c r="B56" s="1" t="str">
        <f t="shared" si="1"/>
        <v>enero</v>
      </c>
      <c r="C56" t="s">
        <v>105</v>
      </c>
      <c r="D56" t="s">
        <v>106</v>
      </c>
      <c r="E56" t="str">
        <f>+VLOOKUP(F56,'[1]DIVIPOLA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5">
        <v>30</v>
      </c>
      <c r="N56" s="40">
        <f t="shared" si="2"/>
        <v>2</v>
      </c>
      <c r="O56" s="41" t="str">
        <f t="shared" si="3"/>
        <v>30</v>
      </c>
      <c r="P56" s="41">
        <f t="shared" si="4"/>
        <v>0</v>
      </c>
      <c r="Q56" s="42">
        <f t="shared" si="5"/>
        <v>1800</v>
      </c>
      <c r="R56" s="42">
        <f t="shared" si="6"/>
        <v>30</v>
      </c>
      <c r="U56" s="39"/>
      <c r="V56" s="39"/>
      <c r="W56" s="10"/>
      <c r="X56" s="6"/>
    </row>
    <row r="57" spans="1:24">
      <c r="A57" s="44">
        <v>45292</v>
      </c>
      <c r="B57" s="1" t="str">
        <f t="shared" si="1"/>
        <v>enero</v>
      </c>
      <c r="C57" t="s">
        <v>105</v>
      </c>
      <c r="D57" t="s">
        <v>106</v>
      </c>
      <c r="E57" t="str">
        <f>+VLOOKUP(F57,'[1]DIVIPOLA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5">
        <v>30</v>
      </c>
      <c r="N57" s="40">
        <f t="shared" si="2"/>
        <v>2</v>
      </c>
      <c r="O57" s="41" t="str">
        <f t="shared" si="3"/>
        <v>30</v>
      </c>
      <c r="P57" s="41">
        <f t="shared" si="4"/>
        <v>0</v>
      </c>
      <c r="Q57" s="42">
        <f t="shared" si="5"/>
        <v>1800</v>
      </c>
      <c r="R57" s="42">
        <f t="shared" si="6"/>
        <v>30</v>
      </c>
      <c r="U57" s="39"/>
      <c r="V57" s="39"/>
      <c r="W57" s="10"/>
      <c r="X57" s="6"/>
    </row>
    <row r="58" spans="1:24">
      <c r="A58" s="44">
        <v>45292</v>
      </c>
      <c r="B58" s="1" t="str">
        <f t="shared" si="1"/>
        <v>enero</v>
      </c>
      <c r="C58" t="s">
        <v>105</v>
      </c>
      <c r="D58" t="s">
        <v>106</v>
      </c>
      <c r="E58" t="str">
        <f>+VLOOKUP(F58,'[1]DIVIPOLA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5">
        <v>500</v>
      </c>
      <c r="N58" s="40">
        <f t="shared" si="2"/>
        <v>3</v>
      </c>
      <c r="O58" s="41" t="str">
        <f t="shared" si="3"/>
        <v>50</v>
      </c>
      <c r="P58" s="41" t="str">
        <f t="shared" si="4"/>
        <v>0</v>
      </c>
      <c r="Q58" s="42">
        <f t="shared" si="5"/>
        <v>3000</v>
      </c>
      <c r="R58" s="42">
        <f t="shared" si="6"/>
        <v>50</v>
      </c>
      <c r="U58" s="39"/>
      <c r="V58" s="39"/>
      <c r="W58" s="10"/>
      <c r="X58" s="6"/>
    </row>
    <row r="59" spans="1:24">
      <c r="A59" s="44">
        <v>45292</v>
      </c>
      <c r="B59" s="1" t="str">
        <f t="shared" si="1"/>
        <v>enero</v>
      </c>
      <c r="C59" t="s">
        <v>105</v>
      </c>
      <c r="D59" t="s">
        <v>106</v>
      </c>
      <c r="E59" t="str">
        <f>+VLOOKUP(F59,'[1]DIVIPOLA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5">
        <v>130</v>
      </c>
      <c r="N59" s="40">
        <f t="shared" si="2"/>
        <v>3</v>
      </c>
      <c r="O59" s="41" t="str">
        <f t="shared" si="3"/>
        <v>13</v>
      </c>
      <c r="P59" s="41" t="str">
        <f t="shared" si="4"/>
        <v>0</v>
      </c>
      <c r="Q59" s="42">
        <f t="shared" si="5"/>
        <v>780</v>
      </c>
      <c r="R59" s="42">
        <f t="shared" si="6"/>
        <v>13</v>
      </c>
      <c r="U59" s="39"/>
      <c r="V59" s="39"/>
      <c r="W59" s="10"/>
      <c r="X59" s="6"/>
    </row>
    <row r="60" spans="1:24">
      <c r="A60" s="44">
        <v>45292</v>
      </c>
      <c r="B60" s="1" t="str">
        <f t="shared" si="1"/>
        <v>enero</v>
      </c>
      <c r="C60" t="s">
        <v>105</v>
      </c>
      <c r="D60" t="s">
        <v>106</v>
      </c>
      <c r="E60" t="str">
        <f>+VLOOKUP(F60,'[1]DIVIPOLA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5">
        <v>400</v>
      </c>
      <c r="N60" s="40">
        <f t="shared" si="2"/>
        <v>3</v>
      </c>
      <c r="O60" s="41" t="str">
        <f t="shared" si="3"/>
        <v>40</v>
      </c>
      <c r="P60" s="41" t="str">
        <f t="shared" si="4"/>
        <v>0</v>
      </c>
      <c r="Q60" s="42">
        <f t="shared" si="5"/>
        <v>2400</v>
      </c>
      <c r="R60" s="42">
        <f t="shared" si="6"/>
        <v>40</v>
      </c>
      <c r="U60" s="39"/>
      <c r="V60" s="39"/>
      <c r="W60" s="10"/>
      <c r="X60" s="6"/>
    </row>
    <row r="61" spans="1:24">
      <c r="A61" s="44">
        <v>45292</v>
      </c>
      <c r="B61" s="1" t="str">
        <f t="shared" si="1"/>
        <v>enero</v>
      </c>
      <c r="C61" t="s">
        <v>105</v>
      </c>
      <c r="D61" t="s">
        <v>106</v>
      </c>
      <c r="E61" t="str">
        <f>+VLOOKUP(F61,'[1]DIVIPOLA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5">
        <v>130</v>
      </c>
      <c r="N61" s="40">
        <f t="shared" si="2"/>
        <v>3</v>
      </c>
      <c r="O61" s="41" t="str">
        <f t="shared" si="3"/>
        <v>13</v>
      </c>
      <c r="P61" s="41" t="str">
        <f t="shared" si="4"/>
        <v>0</v>
      </c>
      <c r="Q61" s="42">
        <f t="shared" si="5"/>
        <v>780</v>
      </c>
      <c r="R61" s="42">
        <f t="shared" si="6"/>
        <v>13</v>
      </c>
      <c r="U61" s="39"/>
      <c r="V61" s="39"/>
      <c r="W61" s="10"/>
      <c r="X61" s="6"/>
    </row>
    <row r="62" spans="1:24">
      <c r="A62" s="44">
        <v>45292</v>
      </c>
      <c r="B62" s="1" t="str">
        <f t="shared" si="1"/>
        <v>enero</v>
      </c>
      <c r="C62" t="s">
        <v>105</v>
      </c>
      <c r="D62" t="s">
        <v>106</v>
      </c>
      <c r="E62" t="str">
        <f>+VLOOKUP(F62,'[1]DIVIPOLA MPIO'!$A$5:$B$1125,2,0)</f>
        <v>Tolima</v>
      </c>
      <c r="F62" t="s">
        <v>456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5">
        <v>100</v>
      </c>
      <c r="N62" s="40">
        <f t="shared" si="2"/>
        <v>3</v>
      </c>
      <c r="O62" s="41" t="str">
        <f t="shared" si="3"/>
        <v>10</v>
      </c>
      <c r="P62" s="41" t="str">
        <f t="shared" si="4"/>
        <v>0</v>
      </c>
      <c r="Q62" s="42">
        <f t="shared" si="5"/>
        <v>600</v>
      </c>
      <c r="R62" s="42">
        <f t="shared" si="6"/>
        <v>10</v>
      </c>
      <c r="U62" s="39"/>
      <c r="V62" s="39"/>
      <c r="W62" s="10"/>
      <c r="X62" s="6"/>
    </row>
    <row r="63" spans="1:24">
      <c r="A63" s="44">
        <v>45292</v>
      </c>
      <c r="B63" s="1" t="str">
        <f t="shared" si="1"/>
        <v>enero</v>
      </c>
      <c r="C63" t="s">
        <v>105</v>
      </c>
      <c r="D63" t="s">
        <v>106</v>
      </c>
      <c r="E63" t="str">
        <f>+VLOOKUP(F63,'[1]DIVIPOLA MPIO'!$A$5:$B$1125,2,0)</f>
        <v>Tolima</v>
      </c>
      <c r="F63" t="s">
        <v>456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5">
        <v>130</v>
      </c>
      <c r="N63" s="40">
        <f t="shared" si="2"/>
        <v>3</v>
      </c>
      <c r="O63" s="41" t="str">
        <f t="shared" si="3"/>
        <v>13</v>
      </c>
      <c r="P63" s="41" t="str">
        <f t="shared" si="4"/>
        <v>0</v>
      </c>
      <c r="Q63" s="42">
        <f t="shared" si="5"/>
        <v>780</v>
      </c>
      <c r="R63" s="42">
        <f t="shared" si="6"/>
        <v>13</v>
      </c>
      <c r="U63" s="39"/>
      <c r="V63" s="39"/>
      <c r="W63" s="10"/>
      <c r="X63" s="6"/>
    </row>
    <row r="64" spans="1:24">
      <c r="A64" s="44">
        <v>45292</v>
      </c>
      <c r="B64" s="1" t="str">
        <f t="shared" si="1"/>
        <v>enero</v>
      </c>
      <c r="C64" t="s">
        <v>105</v>
      </c>
      <c r="D64" t="s">
        <v>106</v>
      </c>
      <c r="E64" t="str">
        <f>+VLOOKUP(F64,'[1]DIVIPOLA MPIO'!$A$5:$B$1125,2,0)</f>
        <v>Tolima</v>
      </c>
      <c r="F64" t="s">
        <v>456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5">
        <v>30</v>
      </c>
      <c r="N64" s="40">
        <f t="shared" si="2"/>
        <v>2</v>
      </c>
      <c r="O64" s="41" t="str">
        <f t="shared" si="3"/>
        <v>30</v>
      </c>
      <c r="P64" s="41">
        <f t="shared" si="4"/>
        <v>0</v>
      </c>
      <c r="Q64" s="42">
        <f t="shared" si="5"/>
        <v>1800</v>
      </c>
      <c r="R64" s="42">
        <f t="shared" si="6"/>
        <v>30</v>
      </c>
      <c r="U64" s="39"/>
      <c r="V64" s="39"/>
      <c r="W64" s="10"/>
      <c r="X64" s="6"/>
    </row>
    <row r="65" spans="1:24">
      <c r="A65" s="44">
        <v>45292</v>
      </c>
      <c r="B65" s="1" t="str">
        <f t="shared" si="1"/>
        <v>enero</v>
      </c>
      <c r="C65" t="s">
        <v>105</v>
      </c>
      <c r="D65" t="s">
        <v>106</v>
      </c>
      <c r="E65" t="str">
        <f>+VLOOKUP(F65,'[1]DIVIPOLA MPIO'!$A$5:$B$1125,2,0)</f>
        <v>Tolima</v>
      </c>
      <c r="F65" t="s">
        <v>456</v>
      </c>
      <c r="G65" t="s">
        <v>108</v>
      </c>
      <c r="H65" t="s">
        <v>122</v>
      </c>
      <c r="I65" t="s">
        <v>92</v>
      </c>
      <c r="J65" t="s">
        <v>16</v>
      </c>
      <c r="K65" s="2">
        <v>20</v>
      </c>
      <c r="L65" s="2">
        <v>125</v>
      </c>
      <c r="M65" s="25">
        <v>500</v>
      </c>
      <c r="N65" s="40">
        <f t="shared" si="2"/>
        <v>3</v>
      </c>
      <c r="O65" s="41" t="str">
        <f t="shared" si="3"/>
        <v>50</v>
      </c>
      <c r="P65" s="41" t="str">
        <f t="shared" si="4"/>
        <v>0</v>
      </c>
      <c r="Q65" s="42">
        <f t="shared" si="5"/>
        <v>3000</v>
      </c>
      <c r="R65" s="42">
        <f t="shared" si="6"/>
        <v>50</v>
      </c>
      <c r="U65" s="39"/>
      <c r="V65" s="39"/>
      <c r="W65" s="10"/>
      <c r="X65" s="6"/>
    </row>
    <row r="66" spans="1:24">
      <c r="A66" s="44">
        <v>45292</v>
      </c>
      <c r="B66" s="1" t="str">
        <f t="shared" si="1"/>
        <v>enero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456</v>
      </c>
      <c r="G66" t="s">
        <v>108</v>
      </c>
      <c r="H66" t="s">
        <v>118</v>
      </c>
      <c r="I66" t="s">
        <v>92</v>
      </c>
      <c r="J66" t="s">
        <v>16</v>
      </c>
      <c r="K66" s="2">
        <v>12</v>
      </c>
      <c r="L66" s="2">
        <v>75</v>
      </c>
      <c r="M66" s="25">
        <v>300</v>
      </c>
      <c r="N66" s="40">
        <f t="shared" si="2"/>
        <v>3</v>
      </c>
      <c r="O66" s="41" t="str">
        <f t="shared" si="3"/>
        <v>30</v>
      </c>
      <c r="P66" s="41" t="str">
        <f t="shared" si="4"/>
        <v>0</v>
      </c>
      <c r="Q66" s="42">
        <f t="shared" si="5"/>
        <v>1800</v>
      </c>
      <c r="R66" s="42">
        <f t="shared" si="6"/>
        <v>30</v>
      </c>
      <c r="U66" s="39"/>
      <c r="V66" s="39"/>
      <c r="W66" s="10"/>
      <c r="X66" s="6"/>
    </row>
    <row r="67" spans="1:24">
      <c r="A67" s="44">
        <v>45292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456</v>
      </c>
      <c r="G67" t="s">
        <v>108</v>
      </c>
      <c r="H67" t="s">
        <v>118</v>
      </c>
      <c r="I67" t="s">
        <v>92</v>
      </c>
      <c r="J67" t="s">
        <v>123</v>
      </c>
      <c r="K67" s="2">
        <v>2</v>
      </c>
      <c r="L67" s="2">
        <v>12.5</v>
      </c>
      <c r="M67" s="25">
        <v>30</v>
      </c>
      <c r="N67" s="40">
        <f t="shared" ref="N67:N130" si="8">LEN($M67)</f>
        <v>2</v>
      </c>
      <c r="O67" s="41" t="str">
        <f t="shared" ref="O67:O130" si="9">IF(N67="1",$M67,IF(N67=2,LEFT($M67,2),LEFT($M67,2)))</f>
        <v>30</v>
      </c>
      <c r="P67" s="41">
        <f t="shared" ref="P67:P130" si="10">IF(N67&lt;=2,0,MID($M67,3,3))</f>
        <v>0</v>
      </c>
      <c r="Q67" s="42">
        <f t="shared" ref="Q67:Q130" si="11">(O67*60)+P67</f>
        <v>1800</v>
      </c>
      <c r="R67" s="42">
        <f t="shared" ref="R67:R130" si="12">+Q67/60</f>
        <v>30</v>
      </c>
      <c r="U67" s="39"/>
      <c r="V67" s="39"/>
      <c r="W67" s="10"/>
      <c r="X67" s="6"/>
    </row>
    <row r="68" spans="1:24">
      <c r="A68" s="44">
        <v>45292</v>
      </c>
      <c r="B68" s="1" t="str">
        <f t="shared" si="7"/>
        <v>enero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456</v>
      </c>
      <c r="G68" t="s">
        <v>108</v>
      </c>
      <c r="H68" t="s">
        <v>124</v>
      </c>
      <c r="I68" t="s">
        <v>15</v>
      </c>
      <c r="J68" t="s">
        <v>16</v>
      </c>
      <c r="K68" s="2">
        <v>8</v>
      </c>
      <c r="L68" s="2">
        <v>50</v>
      </c>
      <c r="M68" s="25">
        <v>200</v>
      </c>
      <c r="N68" s="40">
        <f t="shared" si="8"/>
        <v>3</v>
      </c>
      <c r="O68" s="41" t="str">
        <f t="shared" si="9"/>
        <v>20</v>
      </c>
      <c r="P68" s="41" t="str">
        <f t="shared" si="10"/>
        <v>0</v>
      </c>
      <c r="Q68" s="42">
        <f t="shared" si="11"/>
        <v>1200</v>
      </c>
      <c r="R68" s="42">
        <f t="shared" si="12"/>
        <v>20</v>
      </c>
      <c r="U68" s="39"/>
      <c r="V68" s="39"/>
      <c r="W68" s="10"/>
      <c r="X68" s="6"/>
    </row>
    <row r="69" spans="1:24">
      <c r="A69" s="44">
        <v>45292</v>
      </c>
      <c r="B69" s="1" t="str">
        <f t="shared" si="7"/>
        <v>enero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456</v>
      </c>
      <c r="G69" t="s">
        <v>108</v>
      </c>
      <c r="H69" t="s">
        <v>125</v>
      </c>
      <c r="I69" t="s">
        <v>92</v>
      </c>
      <c r="J69" t="s">
        <v>16</v>
      </c>
      <c r="K69" s="2">
        <v>62</v>
      </c>
      <c r="L69" s="2">
        <v>387.5</v>
      </c>
      <c r="M69" s="25">
        <v>1530</v>
      </c>
      <c r="N69" s="40">
        <f t="shared" si="8"/>
        <v>4</v>
      </c>
      <c r="O69" s="41" t="str">
        <f t="shared" si="9"/>
        <v>15</v>
      </c>
      <c r="P69" s="41" t="str">
        <f t="shared" si="10"/>
        <v>30</v>
      </c>
      <c r="Q69" s="42">
        <f t="shared" si="11"/>
        <v>930</v>
      </c>
      <c r="R69" s="42">
        <f t="shared" si="12"/>
        <v>15.5</v>
      </c>
      <c r="U69" s="39"/>
      <c r="V69" s="39"/>
      <c r="W69" s="10"/>
      <c r="X69" s="6"/>
    </row>
    <row r="70" spans="1:24">
      <c r="A70" s="44">
        <v>45292</v>
      </c>
      <c r="B70" s="1" t="str">
        <f t="shared" si="7"/>
        <v>enero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456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5">
        <v>30</v>
      </c>
      <c r="N70" s="40">
        <f t="shared" si="8"/>
        <v>2</v>
      </c>
      <c r="O70" s="41" t="str">
        <f t="shared" si="9"/>
        <v>30</v>
      </c>
      <c r="P70" s="41">
        <f t="shared" si="10"/>
        <v>0</v>
      </c>
      <c r="Q70" s="42">
        <f t="shared" si="11"/>
        <v>1800</v>
      </c>
      <c r="R70" s="42">
        <f t="shared" si="12"/>
        <v>30</v>
      </c>
      <c r="U70" s="39"/>
      <c r="V70" s="39"/>
      <c r="W70" s="10"/>
      <c r="X70" s="6"/>
    </row>
    <row r="71" spans="1:24">
      <c r="A71" s="44">
        <v>45292</v>
      </c>
      <c r="B71" s="1" t="str">
        <f t="shared" si="7"/>
        <v>enero</v>
      </c>
      <c r="C71" t="s">
        <v>105</v>
      </c>
      <c r="D71" t="s">
        <v>106</v>
      </c>
      <c r="E71" t="str">
        <f>+VLOOKUP(F71,'[1]DIVIPOLA MPIO'!$A$5:$B$1125,2,0)</f>
        <v>Tolima</v>
      </c>
      <c r="F71" t="s">
        <v>456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5">
        <v>230</v>
      </c>
      <c r="N71" s="40">
        <f t="shared" si="8"/>
        <v>3</v>
      </c>
      <c r="O71" s="41" t="str">
        <f t="shared" si="9"/>
        <v>23</v>
      </c>
      <c r="P71" s="41" t="str">
        <f t="shared" si="10"/>
        <v>0</v>
      </c>
      <c r="Q71" s="42">
        <f t="shared" si="11"/>
        <v>1380</v>
      </c>
      <c r="R71" s="42">
        <f t="shared" si="12"/>
        <v>23</v>
      </c>
      <c r="U71" s="39"/>
      <c r="V71" s="39"/>
      <c r="W71" s="10"/>
      <c r="X71" s="6"/>
    </row>
    <row r="72" spans="1:24">
      <c r="A72" s="44">
        <v>45292</v>
      </c>
      <c r="B72" s="1" t="str">
        <f t="shared" si="7"/>
        <v>enero</v>
      </c>
      <c r="C72" t="s">
        <v>105</v>
      </c>
      <c r="D72" t="s">
        <v>106</v>
      </c>
      <c r="E72" t="str">
        <f>+VLOOKUP(F72,'[1]DIVIPOLA MPIO'!$A$5:$B$1125,2,0)</f>
        <v>Tolima</v>
      </c>
      <c r="F72" t="s">
        <v>456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5">
        <v>300</v>
      </c>
      <c r="N72" s="40">
        <f t="shared" si="8"/>
        <v>3</v>
      </c>
      <c r="O72" s="41" t="str">
        <f t="shared" si="9"/>
        <v>30</v>
      </c>
      <c r="P72" s="41" t="str">
        <f t="shared" si="10"/>
        <v>0</v>
      </c>
      <c r="Q72" s="42">
        <f t="shared" si="11"/>
        <v>1800</v>
      </c>
      <c r="R72" s="42">
        <f t="shared" si="12"/>
        <v>30</v>
      </c>
      <c r="U72" s="39"/>
      <c r="V72" s="39"/>
      <c r="W72" s="10"/>
      <c r="X72" s="6"/>
    </row>
    <row r="73" spans="1:24">
      <c r="A73" s="44">
        <v>45292</v>
      </c>
      <c r="B73" s="1" t="str">
        <f t="shared" si="7"/>
        <v>enero</v>
      </c>
      <c r="C73" t="s">
        <v>105</v>
      </c>
      <c r="D73" t="s">
        <v>106</v>
      </c>
      <c r="E73" t="str">
        <f>+VLOOKUP(F73,'[1]DIVIPOLA MPIO'!$A$5:$B$1125,2,0)</f>
        <v>Tolima</v>
      </c>
      <c r="F73" t="s">
        <v>456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5">
        <v>130</v>
      </c>
      <c r="N73" s="40">
        <f t="shared" si="8"/>
        <v>3</v>
      </c>
      <c r="O73" s="41" t="str">
        <f t="shared" si="9"/>
        <v>13</v>
      </c>
      <c r="P73" s="41" t="str">
        <f t="shared" si="10"/>
        <v>0</v>
      </c>
      <c r="Q73" s="42">
        <f t="shared" si="11"/>
        <v>780</v>
      </c>
      <c r="R73" s="42">
        <f t="shared" si="12"/>
        <v>13</v>
      </c>
      <c r="U73" s="39"/>
      <c r="V73" s="39"/>
      <c r="W73" s="10"/>
      <c r="X73" s="6"/>
    </row>
    <row r="74" spans="1:24">
      <c r="A74" s="44">
        <v>45292</v>
      </c>
      <c r="B74" s="1" t="str">
        <f t="shared" si="7"/>
        <v>enero</v>
      </c>
      <c r="C74" t="s">
        <v>105</v>
      </c>
      <c r="D74" t="s">
        <v>106</v>
      </c>
      <c r="E74" t="str">
        <f>+VLOOKUP(F74,'[1]DIVIPOLA MPIO'!$A$5:$B$1125,2,0)</f>
        <v>Tolima</v>
      </c>
      <c r="F74" t="s">
        <v>456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5">
        <v>500</v>
      </c>
      <c r="N74" s="40">
        <f t="shared" si="8"/>
        <v>3</v>
      </c>
      <c r="O74" s="41" t="str">
        <f t="shared" si="9"/>
        <v>50</v>
      </c>
      <c r="P74" s="41" t="str">
        <f t="shared" si="10"/>
        <v>0</v>
      </c>
      <c r="Q74" s="42">
        <f t="shared" si="11"/>
        <v>3000</v>
      </c>
      <c r="R74" s="42">
        <f t="shared" si="12"/>
        <v>50</v>
      </c>
      <c r="U74" s="39"/>
      <c r="V74" s="39"/>
      <c r="W74" s="10"/>
      <c r="X74" s="6"/>
    </row>
    <row r="75" spans="1:24">
      <c r="A75" s="44">
        <v>45292</v>
      </c>
      <c r="B75" s="1" t="str">
        <f t="shared" si="7"/>
        <v>enero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128</v>
      </c>
      <c r="G75" t="s">
        <v>129</v>
      </c>
      <c r="H75" t="s">
        <v>122</v>
      </c>
      <c r="I75" t="s">
        <v>92</v>
      </c>
      <c r="J75" t="s">
        <v>16</v>
      </c>
      <c r="K75" s="2">
        <v>20</v>
      </c>
      <c r="L75" s="2">
        <v>125</v>
      </c>
      <c r="M75" s="25">
        <v>500</v>
      </c>
      <c r="N75" s="40">
        <f t="shared" si="8"/>
        <v>3</v>
      </c>
      <c r="O75" s="41" t="str">
        <f t="shared" si="9"/>
        <v>50</v>
      </c>
      <c r="P75" s="41" t="str">
        <f t="shared" si="10"/>
        <v>0</v>
      </c>
      <c r="Q75" s="42">
        <f t="shared" si="11"/>
        <v>3000</v>
      </c>
      <c r="R75" s="42">
        <f t="shared" si="12"/>
        <v>50</v>
      </c>
      <c r="U75" s="39"/>
      <c r="V75" s="39"/>
      <c r="W75" s="10"/>
      <c r="X75" s="6"/>
    </row>
    <row r="76" spans="1:24">
      <c r="A76" s="44">
        <v>45292</v>
      </c>
      <c r="B76" s="1" t="str">
        <f t="shared" si="7"/>
        <v>enero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128</v>
      </c>
      <c r="G76" t="s">
        <v>129</v>
      </c>
      <c r="H76" t="s">
        <v>118</v>
      </c>
      <c r="I76" t="s">
        <v>92</v>
      </c>
      <c r="J76" t="s">
        <v>16</v>
      </c>
      <c r="K76" s="2">
        <v>10</v>
      </c>
      <c r="L76" s="2">
        <v>62.5</v>
      </c>
      <c r="M76" s="25">
        <v>230</v>
      </c>
      <c r="N76" s="40">
        <f t="shared" si="8"/>
        <v>3</v>
      </c>
      <c r="O76" s="41" t="str">
        <f t="shared" si="9"/>
        <v>23</v>
      </c>
      <c r="P76" s="41" t="str">
        <f t="shared" si="10"/>
        <v>0</v>
      </c>
      <c r="Q76" s="42">
        <f t="shared" si="11"/>
        <v>1380</v>
      </c>
      <c r="R76" s="42">
        <f t="shared" si="12"/>
        <v>23</v>
      </c>
      <c r="U76" s="39"/>
      <c r="V76" s="39"/>
      <c r="W76" s="10"/>
      <c r="X76" s="6"/>
    </row>
    <row r="77" spans="1:24">
      <c r="A77" s="44">
        <v>45292</v>
      </c>
      <c r="B77" s="1" t="str">
        <f t="shared" si="7"/>
        <v>enero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128</v>
      </c>
      <c r="G77" t="s">
        <v>129</v>
      </c>
      <c r="H77" t="s">
        <v>124</v>
      </c>
      <c r="I77" t="s">
        <v>15</v>
      </c>
      <c r="J77" t="s">
        <v>16</v>
      </c>
      <c r="K77" s="2">
        <v>8</v>
      </c>
      <c r="L77" s="2">
        <v>50</v>
      </c>
      <c r="M77" s="25">
        <v>200</v>
      </c>
      <c r="N77" s="40">
        <f t="shared" si="8"/>
        <v>3</v>
      </c>
      <c r="O77" s="41" t="str">
        <f t="shared" si="9"/>
        <v>20</v>
      </c>
      <c r="P77" s="41" t="str">
        <f t="shared" si="10"/>
        <v>0</v>
      </c>
      <c r="Q77" s="42">
        <f t="shared" si="11"/>
        <v>1200</v>
      </c>
      <c r="R77" s="42">
        <f t="shared" si="12"/>
        <v>20</v>
      </c>
      <c r="U77" s="39"/>
      <c r="V77" s="39"/>
      <c r="W77" s="10"/>
      <c r="X77" s="6"/>
    </row>
    <row r="78" spans="1:24">
      <c r="A78" s="44">
        <v>45292</v>
      </c>
      <c r="B78" s="1" t="str">
        <f t="shared" si="7"/>
        <v>enero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5">
        <v>230</v>
      </c>
      <c r="N78" s="40">
        <f t="shared" si="8"/>
        <v>3</v>
      </c>
      <c r="O78" s="41" t="str">
        <f t="shared" si="9"/>
        <v>23</v>
      </c>
      <c r="P78" s="41" t="str">
        <f t="shared" si="10"/>
        <v>0</v>
      </c>
      <c r="Q78" s="42">
        <f t="shared" si="11"/>
        <v>1380</v>
      </c>
      <c r="R78" s="42">
        <f t="shared" si="12"/>
        <v>23</v>
      </c>
      <c r="U78" s="39"/>
      <c r="V78" s="39"/>
      <c r="W78" s="10"/>
      <c r="X78" s="6"/>
    </row>
    <row r="79" spans="1:24">
      <c r="A79" s="44">
        <v>45292</v>
      </c>
      <c r="B79" s="1" t="str">
        <f t="shared" si="7"/>
        <v>enero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5">
        <v>30</v>
      </c>
      <c r="N79" s="40">
        <f t="shared" si="8"/>
        <v>2</v>
      </c>
      <c r="O79" s="41" t="str">
        <f t="shared" si="9"/>
        <v>30</v>
      </c>
      <c r="P79" s="41">
        <f t="shared" si="10"/>
        <v>0</v>
      </c>
      <c r="Q79" s="42">
        <f t="shared" si="11"/>
        <v>1800</v>
      </c>
      <c r="R79" s="42">
        <f t="shared" si="12"/>
        <v>30</v>
      </c>
      <c r="U79" s="39"/>
      <c r="V79" s="39"/>
      <c r="W79" s="10"/>
      <c r="X79" s="6"/>
    </row>
    <row r="80" spans="1:24">
      <c r="A80" s="44">
        <v>45292</v>
      </c>
      <c r="B80" s="1" t="str">
        <f t="shared" si="7"/>
        <v>enero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455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5">
        <v>30</v>
      </c>
      <c r="N80" s="40">
        <f t="shared" si="8"/>
        <v>2</v>
      </c>
      <c r="O80" s="41" t="str">
        <f t="shared" si="9"/>
        <v>30</v>
      </c>
      <c r="P80" s="41">
        <f t="shared" si="10"/>
        <v>0</v>
      </c>
      <c r="Q80" s="42">
        <f t="shared" si="11"/>
        <v>1800</v>
      </c>
      <c r="R80" s="42">
        <f t="shared" si="12"/>
        <v>30</v>
      </c>
      <c r="U80" s="39"/>
      <c r="V80" s="39"/>
      <c r="W80" s="10"/>
      <c r="X80" s="6"/>
    </row>
    <row r="81" spans="1:24">
      <c r="A81" s="44">
        <v>45292</v>
      </c>
      <c r="B81" s="1" t="str">
        <f t="shared" si="7"/>
        <v>enero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455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5">
        <v>100</v>
      </c>
      <c r="N81" s="40">
        <f t="shared" si="8"/>
        <v>3</v>
      </c>
      <c r="O81" s="41" t="str">
        <f t="shared" si="9"/>
        <v>10</v>
      </c>
      <c r="P81" s="41" t="str">
        <f t="shared" si="10"/>
        <v>0</v>
      </c>
      <c r="Q81" s="42">
        <f t="shared" si="11"/>
        <v>600</v>
      </c>
      <c r="R81" s="42">
        <f t="shared" si="12"/>
        <v>10</v>
      </c>
      <c r="U81" s="39"/>
      <c r="V81" s="39"/>
      <c r="W81" s="10"/>
      <c r="X81" s="6"/>
    </row>
    <row r="82" spans="1:24">
      <c r="A82" s="44">
        <v>45292</v>
      </c>
      <c r="B82" s="1" t="str">
        <f t="shared" si="7"/>
        <v>enero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455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5">
        <v>130</v>
      </c>
      <c r="N82" s="40">
        <f t="shared" si="8"/>
        <v>3</v>
      </c>
      <c r="O82" s="41" t="str">
        <f t="shared" si="9"/>
        <v>13</v>
      </c>
      <c r="P82" s="41" t="str">
        <f t="shared" si="10"/>
        <v>0</v>
      </c>
      <c r="Q82" s="42">
        <f t="shared" si="11"/>
        <v>780</v>
      </c>
      <c r="R82" s="42">
        <f t="shared" si="12"/>
        <v>13</v>
      </c>
      <c r="U82" s="39"/>
      <c r="V82" s="39"/>
      <c r="W82" s="10"/>
      <c r="X82" s="6"/>
    </row>
    <row r="83" spans="1:24">
      <c r="A83" s="44">
        <v>45292</v>
      </c>
      <c r="B83" s="1" t="str">
        <f t="shared" si="7"/>
        <v>enero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455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5">
        <v>30</v>
      </c>
      <c r="N83" s="40">
        <f t="shared" si="8"/>
        <v>2</v>
      </c>
      <c r="O83" s="41" t="str">
        <f t="shared" si="9"/>
        <v>30</v>
      </c>
      <c r="P83" s="41">
        <f t="shared" si="10"/>
        <v>0</v>
      </c>
      <c r="Q83" s="42">
        <f t="shared" si="11"/>
        <v>1800</v>
      </c>
      <c r="R83" s="42">
        <f t="shared" si="12"/>
        <v>30</v>
      </c>
      <c r="U83" s="39"/>
      <c r="V83" s="39"/>
      <c r="W83" s="10"/>
      <c r="X83" s="6"/>
    </row>
    <row r="84" spans="1:24">
      <c r="A84" s="44">
        <v>45292</v>
      </c>
      <c r="B84" s="1" t="str">
        <f t="shared" si="7"/>
        <v>enero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455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5">
        <v>330</v>
      </c>
      <c r="N84" s="40">
        <f t="shared" si="8"/>
        <v>3</v>
      </c>
      <c r="O84" s="41" t="str">
        <f t="shared" si="9"/>
        <v>33</v>
      </c>
      <c r="P84" s="41" t="str">
        <f t="shared" si="10"/>
        <v>0</v>
      </c>
      <c r="Q84" s="42">
        <f t="shared" si="11"/>
        <v>1980</v>
      </c>
      <c r="R84" s="42">
        <f t="shared" si="12"/>
        <v>33</v>
      </c>
      <c r="U84" s="39"/>
      <c r="V84" s="39"/>
      <c r="W84" s="10"/>
      <c r="X84" s="6"/>
    </row>
    <row r="85" spans="1:24">
      <c r="A85" s="44">
        <v>45292</v>
      </c>
      <c r="B85" s="1" t="str">
        <f t="shared" si="7"/>
        <v>enero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455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5">
        <v>100</v>
      </c>
      <c r="N85" s="40">
        <f t="shared" si="8"/>
        <v>3</v>
      </c>
      <c r="O85" s="41" t="str">
        <f t="shared" si="9"/>
        <v>10</v>
      </c>
      <c r="P85" s="41" t="str">
        <f t="shared" si="10"/>
        <v>0</v>
      </c>
      <c r="Q85" s="42">
        <f t="shared" si="11"/>
        <v>600</v>
      </c>
      <c r="R85" s="42">
        <f t="shared" si="12"/>
        <v>10</v>
      </c>
      <c r="U85" s="39"/>
      <c r="V85" s="39"/>
      <c r="W85" s="10"/>
      <c r="X85" s="6"/>
    </row>
    <row r="86" spans="1:24">
      <c r="A86" s="44">
        <v>45292</v>
      </c>
      <c r="B86" s="1" t="str">
        <f t="shared" si="7"/>
        <v>enero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455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5">
        <v>30</v>
      </c>
      <c r="N86" s="40">
        <f t="shared" si="8"/>
        <v>2</v>
      </c>
      <c r="O86" s="41" t="str">
        <f t="shared" si="9"/>
        <v>30</v>
      </c>
      <c r="P86" s="41">
        <f t="shared" si="10"/>
        <v>0</v>
      </c>
      <c r="Q86" s="42">
        <f t="shared" si="11"/>
        <v>1800</v>
      </c>
      <c r="R86" s="42">
        <f t="shared" si="12"/>
        <v>30</v>
      </c>
      <c r="U86" s="39"/>
      <c r="V86" s="39"/>
      <c r="W86" s="10"/>
      <c r="X86" s="6"/>
    </row>
    <row r="87" spans="1:24">
      <c r="A87" s="44">
        <v>45292</v>
      </c>
      <c r="B87" s="1" t="str">
        <f t="shared" si="7"/>
        <v>enero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455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5">
        <v>30</v>
      </c>
      <c r="N87" s="40">
        <f t="shared" si="8"/>
        <v>2</v>
      </c>
      <c r="O87" s="41" t="str">
        <f t="shared" si="9"/>
        <v>30</v>
      </c>
      <c r="P87" s="41">
        <f t="shared" si="10"/>
        <v>0</v>
      </c>
      <c r="Q87" s="42">
        <f t="shared" si="11"/>
        <v>1800</v>
      </c>
      <c r="R87" s="42">
        <f t="shared" si="12"/>
        <v>30</v>
      </c>
      <c r="U87" s="39"/>
      <c r="V87" s="39"/>
      <c r="W87" s="10"/>
      <c r="X87" s="6"/>
    </row>
    <row r="88" spans="1:24">
      <c r="A88" s="44">
        <v>45292</v>
      </c>
      <c r="B88" s="1" t="str">
        <f t="shared" si="7"/>
        <v>enero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455</v>
      </c>
      <c r="G88" t="s">
        <v>136</v>
      </c>
      <c r="H88" t="s">
        <v>109</v>
      </c>
      <c r="I88" t="s">
        <v>92</v>
      </c>
      <c r="J88" t="s">
        <v>98</v>
      </c>
      <c r="K88" s="2">
        <v>2</v>
      </c>
      <c r="L88" s="2">
        <v>12.5</v>
      </c>
      <c r="M88" s="25">
        <v>30</v>
      </c>
      <c r="N88" s="40">
        <f t="shared" si="8"/>
        <v>2</v>
      </c>
      <c r="O88" s="41" t="str">
        <f t="shared" si="9"/>
        <v>30</v>
      </c>
      <c r="P88" s="41">
        <f t="shared" si="10"/>
        <v>0</v>
      </c>
      <c r="Q88" s="42">
        <f t="shared" si="11"/>
        <v>1800</v>
      </c>
      <c r="R88" s="42">
        <f t="shared" si="12"/>
        <v>30</v>
      </c>
      <c r="U88" s="39"/>
      <c r="V88" s="39"/>
      <c r="W88" s="10"/>
      <c r="X88" s="6"/>
    </row>
    <row r="89" spans="1:24">
      <c r="A89" s="44">
        <v>45292</v>
      </c>
      <c r="B89" s="1" t="str">
        <f t="shared" si="7"/>
        <v>enero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455</v>
      </c>
      <c r="G89" t="s">
        <v>136</v>
      </c>
      <c r="H89" t="s">
        <v>110</v>
      </c>
      <c r="I89" t="s">
        <v>92</v>
      </c>
      <c r="J89" t="s">
        <v>16</v>
      </c>
      <c r="K89" s="2">
        <v>18</v>
      </c>
      <c r="L89" s="2">
        <v>112.5</v>
      </c>
      <c r="M89" s="25">
        <v>430</v>
      </c>
      <c r="N89" s="40">
        <f t="shared" si="8"/>
        <v>3</v>
      </c>
      <c r="O89" s="41" t="str">
        <f t="shared" si="9"/>
        <v>43</v>
      </c>
      <c r="P89" s="41" t="str">
        <f t="shared" si="10"/>
        <v>0</v>
      </c>
      <c r="Q89" s="42">
        <f t="shared" si="11"/>
        <v>2580</v>
      </c>
      <c r="R89" s="42">
        <f t="shared" si="12"/>
        <v>43</v>
      </c>
      <c r="U89" s="39"/>
      <c r="V89" s="39"/>
      <c r="W89" s="10"/>
      <c r="X89" s="6"/>
    </row>
    <row r="90" spans="1:24">
      <c r="A90" s="44">
        <v>45292</v>
      </c>
      <c r="B90" s="1" t="str">
        <f t="shared" si="7"/>
        <v>enero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455</v>
      </c>
      <c r="G90" t="s">
        <v>136</v>
      </c>
      <c r="H90" t="s">
        <v>111</v>
      </c>
      <c r="I90" t="s">
        <v>92</v>
      </c>
      <c r="J90" t="s">
        <v>16</v>
      </c>
      <c r="K90" s="2">
        <v>4</v>
      </c>
      <c r="L90" s="2">
        <v>25</v>
      </c>
      <c r="M90" s="25">
        <v>100</v>
      </c>
      <c r="N90" s="40">
        <f t="shared" si="8"/>
        <v>3</v>
      </c>
      <c r="O90" s="41" t="str">
        <f t="shared" si="9"/>
        <v>10</v>
      </c>
      <c r="P90" s="41" t="str">
        <f t="shared" si="10"/>
        <v>0</v>
      </c>
      <c r="Q90" s="42">
        <f t="shared" si="11"/>
        <v>600</v>
      </c>
      <c r="R90" s="42">
        <f t="shared" si="12"/>
        <v>10</v>
      </c>
      <c r="U90" s="39"/>
      <c r="V90" s="39"/>
      <c r="W90" s="10"/>
      <c r="X90" s="6"/>
    </row>
    <row r="91" spans="1:24">
      <c r="A91" s="44">
        <v>45292</v>
      </c>
      <c r="B91" s="1" t="str">
        <f t="shared" si="7"/>
        <v>enero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455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5">
        <v>30</v>
      </c>
      <c r="N91" s="40">
        <f t="shared" si="8"/>
        <v>2</v>
      </c>
      <c r="O91" s="41" t="str">
        <f t="shared" si="9"/>
        <v>30</v>
      </c>
      <c r="P91" s="41">
        <f t="shared" si="10"/>
        <v>0</v>
      </c>
      <c r="Q91" s="42">
        <f t="shared" si="11"/>
        <v>1800</v>
      </c>
      <c r="R91" s="42">
        <f t="shared" si="12"/>
        <v>30</v>
      </c>
      <c r="U91" s="39"/>
      <c r="V91" s="39"/>
      <c r="W91" s="10"/>
      <c r="X91" s="6"/>
    </row>
    <row r="92" spans="1:24">
      <c r="A92" s="44">
        <v>45292</v>
      </c>
      <c r="B92" s="1" t="str">
        <f t="shared" si="7"/>
        <v>enero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455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5">
        <v>500</v>
      </c>
      <c r="N92" s="40">
        <f t="shared" si="8"/>
        <v>3</v>
      </c>
      <c r="O92" s="41" t="str">
        <f t="shared" si="9"/>
        <v>50</v>
      </c>
      <c r="P92" s="41" t="str">
        <f t="shared" si="10"/>
        <v>0</v>
      </c>
      <c r="Q92" s="42">
        <f t="shared" si="11"/>
        <v>3000</v>
      </c>
      <c r="R92" s="42">
        <f t="shared" si="12"/>
        <v>50</v>
      </c>
      <c r="U92" s="39"/>
      <c r="V92" s="39"/>
      <c r="W92" s="10"/>
      <c r="X92" s="6"/>
    </row>
    <row r="93" spans="1:24">
      <c r="A93" s="44">
        <v>45292</v>
      </c>
      <c r="B93" s="1" t="str">
        <f t="shared" si="7"/>
        <v>enero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455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5">
        <v>30</v>
      </c>
      <c r="N93" s="40">
        <f t="shared" si="8"/>
        <v>2</v>
      </c>
      <c r="O93" s="41" t="str">
        <f t="shared" si="9"/>
        <v>30</v>
      </c>
      <c r="P93" s="41">
        <f t="shared" si="10"/>
        <v>0</v>
      </c>
      <c r="Q93" s="42">
        <f t="shared" si="11"/>
        <v>1800</v>
      </c>
      <c r="R93" s="42">
        <f t="shared" si="12"/>
        <v>30</v>
      </c>
      <c r="U93" s="39"/>
      <c r="V93" s="39"/>
      <c r="W93" s="10"/>
      <c r="X93" s="6"/>
    </row>
    <row r="94" spans="1:24">
      <c r="A94" s="44">
        <v>45292</v>
      </c>
      <c r="B94" s="1" t="str">
        <f t="shared" si="7"/>
        <v>enero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455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5">
        <v>30</v>
      </c>
      <c r="N94" s="40">
        <f t="shared" si="8"/>
        <v>2</v>
      </c>
      <c r="O94" s="41" t="str">
        <f t="shared" si="9"/>
        <v>30</v>
      </c>
      <c r="P94" s="41">
        <f t="shared" si="10"/>
        <v>0</v>
      </c>
      <c r="Q94" s="42">
        <f t="shared" si="11"/>
        <v>1800</v>
      </c>
      <c r="R94" s="42">
        <f t="shared" si="12"/>
        <v>30</v>
      </c>
      <c r="U94" s="39"/>
      <c r="V94" s="39"/>
      <c r="W94" s="10"/>
      <c r="X94" s="6"/>
    </row>
    <row r="95" spans="1:24">
      <c r="A95" s="44">
        <v>45292</v>
      </c>
      <c r="B95" s="1" t="str">
        <f t="shared" si="7"/>
        <v>enero</v>
      </c>
      <c r="C95" t="s">
        <v>105</v>
      </c>
      <c r="D95" t="s">
        <v>106</v>
      </c>
      <c r="E95" t="str">
        <f>+VLOOKUP(F95,'[1]DIVIPOLA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5">
        <v>230</v>
      </c>
      <c r="N95" s="40">
        <f t="shared" si="8"/>
        <v>3</v>
      </c>
      <c r="O95" s="41" t="str">
        <f t="shared" si="9"/>
        <v>23</v>
      </c>
      <c r="P95" s="41" t="str">
        <f t="shared" si="10"/>
        <v>0</v>
      </c>
      <c r="Q95" s="42">
        <f t="shared" si="11"/>
        <v>1380</v>
      </c>
      <c r="R95" s="42">
        <f t="shared" si="12"/>
        <v>23</v>
      </c>
      <c r="U95" s="39"/>
      <c r="V95" s="39"/>
      <c r="W95" s="10"/>
      <c r="X95" s="6"/>
    </row>
    <row r="96" spans="1:24">
      <c r="A96" s="44">
        <v>45292</v>
      </c>
      <c r="B96" s="1" t="str">
        <f t="shared" si="7"/>
        <v>enero</v>
      </c>
      <c r="C96" t="s">
        <v>105</v>
      </c>
      <c r="D96" t="s">
        <v>106</v>
      </c>
      <c r="E96" t="str">
        <f>+VLOOKUP(F96,'[1]DIVIPOLA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5">
        <v>500</v>
      </c>
      <c r="N96" s="40">
        <f t="shared" si="8"/>
        <v>3</v>
      </c>
      <c r="O96" s="41" t="str">
        <f t="shared" si="9"/>
        <v>50</v>
      </c>
      <c r="P96" s="41" t="str">
        <f t="shared" si="10"/>
        <v>0</v>
      </c>
      <c r="Q96" s="42">
        <f t="shared" si="11"/>
        <v>3000</v>
      </c>
      <c r="R96" s="42">
        <f t="shared" si="12"/>
        <v>50</v>
      </c>
      <c r="U96" s="39"/>
      <c r="V96" s="39"/>
      <c r="W96" s="10"/>
      <c r="X96" s="6"/>
    </row>
    <row r="97" spans="1:24">
      <c r="A97" s="44">
        <v>45292</v>
      </c>
      <c r="B97" s="1" t="str">
        <f t="shared" si="7"/>
        <v>enero</v>
      </c>
      <c r="C97" t="s">
        <v>105</v>
      </c>
      <c r="D97" t="s">
        <v>106</v>
      </c>
      <c r="E97" t="str">
        <f>+VLOOKUP(F97,'[1]DIVIPOLA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5">
        <v>100</v>
      </c>
      <c r="N97" s="40">
        <f t="shared" si="8"/>
        <v>3</v>
      </c>
      <c r="O97" s="41" t="str">
        <f t="shared" si="9"/>
        <v>10</v>
      </c>
      <c r="P97" s="41" t="str">
        <f t="shared" si="10"/>
        <v>0</v>
      </c>
      <c r="Q97" s="42">
        <f t="shared" si="11"/>
        <v>600</v>
      </c>
      <c r="R97" s="42">
        <f t="shared" si="12"/>
        <v>10</v>
      </c>
      <c r="U97" s="39"/>
      <c r="V97" s="39"/>
      <c r="W97" s="10"/>
      <c r="X97" s="6"/>
    </row>
    <row r="98" spans="1:24">
      <c r="A98" s="44">
        <v>45292</v>
      </c>
      <c r="B98" s="1" t="str">
        <f t="shared" si="7"/>
        <v>enero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5">
        <v>30</v>
      </c>
      <c r="N98" s="40">
        <f t="shared" si="8"/>
        <v>2</v>
      </c>
      <c r="O98" s="41" t="str">
        <f t="shared" si="9"/>
        <v>30</v>
      </c>
      <c r="P98" s="41">
        <f t="shared" si="10"/>
        <v>0</v>
      </c>
      <c r="Q98" s="42">
        <f t="shared" si="11"/>
        <v>1800</v>
      </c>
      <c r="R98" s="42">
        <f t="shared" si="12"/>
        <v>30</v>
      </c>
      <c r="U98" s="39"/>
      <c r="V98" s="39"/>
      <c r="W98" s="10"/>
      <c r="X98" s="6"/>
    </row>
    <row r="99" spans="1:24">
      <c r="A99" s="44">
        <v>45292</v>
      </c>
      <c r="B99" s="1" t="str">
        <f t="shared" si="7"/>
        <v>enero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5">
        <v>30</v>
      </c>
      <c r="N99" s="40">
        <f t="shared" si="8"/>
        <v>2</v>
      </c>
      <c r="O99" s="41" t="str">
        <f t="shared" si="9"/>
        <v>30</v>
      </c>
      <c r="P99" s="41">
        <f t="shared" si="10"/>
        <v>0</v>
      </c>
      <c r="Q99" s="42">
        <f t="shared" si="11"/>
        <v>1800</v>
      </c>
      <c r="R99" s="42">
        <f t="shared" si="12"/>
        <v>30</v>
      </c>
      <c r="U99" s="39"/>
      <c r="V99" s="39"/>
      <c r="W99" s="10"/>
      <c r="X99" s="6"/>
    </row>
    <row r="100" spans="1:24">
      <c r="A100" s="44">
        <v>45292</v>
      </c>
      <c r="B100" s="1" t="str">
        <f t="shared" si="7"/>
        <v>enero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5">
        <v>100</v>
      </c>
      <c r="N100" s="40">
        <f t="shared" si="8"/>
        <v>3</v>
      </c>
      <c r="O100" s="41" t="str">
        <f t="shared" si="9"/>
        <v>10</v>
      </c>
      <c r="P100" s="41" t="str">
        <f t="shared" si="10"/>
        <v>0</v>
      </c>
      <c r="Q100" s="42">
        <f t="shared" si="11"/>
        <v>600</v>
      </c>
      <c r="R100" s="42">
        <f t="shared" si="12"/>
        <v>10</v>
      </c>
      <c r="U100" s="39"/>
      <c r="V100" s="39"/>
      <c r="W100" s="10"/>
      <c r="X100" s="6"/>
    </row>
    <row r="101" spans="1:24">
      <c r="A101" s="44">
        <v>45292</v>
      </c>
      <c r="B101" s="1" t="str">
        <f t="shared" si="7"/>
        <v>enero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5">
        <v>30</v>
      </c>
      <c r="N101" s="40">
        <f t="shared" si="8"/>
        <v>2</v>
      </c>
      <c r="O101" s="41" t="str">
        <f t="shared" si="9"/>
        <v>30</v>
      </c>
      <c r="P101" s="41">
        <f t="shared" si="10"/>
        <v>0</v>
      </c>
      <c r="Q101" s="42">
        <f t="shared" si="11"/>
        <v>1800</v>
      </c>
      <c r="R101" s="42">
        <f t="shared" si="12"/>
        <v>30</v>
      </c>
      <c r="U101" s="39"/>
      <c r="V101" s="39"/>
      <c r="W101" s="10"/>
      <c r="X101" s="6"/>
    </row>
    <row r="102" spans="1:24">
      <c r="A102" s="44">
        <v>45292</v>
      </c>
      <c r="B102" s="1" t="str">
        <f t="shared" si="7"/>
        <v>enero</v>
      </c>
      <c r="C102" t="s">
        <v>105</v>
      </c>
      <c r="D102" t="s">
        <v>106</v>
      </c>
      <c r="E102" t="str">
        <f>+VLOOKUP(F102,'[1]DIVIPOLA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5">
        <v>300</v>
      </c>
      <c r="N102" s="40">
        <f t="shared" si="8"/>
        <v>3</v>
      </c>
      <c r="O102" s="41" t="str">
        <f t="shared" si="9"/>
        <v>30</v>
      </c>
      <c r="P102" s="41" t="str">
        <f t="shared" si="10"/>
        <v>0</v>
      </c>
      <c r="Q102" s="42">
        <f t="shared" si="11"/>
        <v>1800</v>
      </c>
      <c r="R102" s="42">
        <f t="shared" si="12"/>
        <v>30</v>
      </c>
      <c r="U102" s="39"/>
      <c r="V102" s="39"/>
      <c r="W102" s="10"/>
      <c r="X102" s="6"/>
    </row>
    <row r="103" spans="1:24">
      <c r="A103" s="44">
        <v>45292</v>
      </c>
      <c r="B103" s="1" t="str">
        <f t="shared" si="7"/>
        <v>enero</v>
      </c>
      <c r="C103" t="s">
        <v>105</v>
      </c>
      <c r="D103" t="s">
        <v>106</v>
      </c>
      <c r="E103" t="str">
        <f>+VLOOKUP(F103,'[1]DIVIPOLA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5">
        <v>30</v>
      </c>
      <c r="N103" s="40">
        <f t="shared" si="8"/>
        <v>2</v>
      </c>
      <c r="O103" s="41" t="str">
        <f t="shared" si="9"/>
        <v>30</v>
      </c>
      <c r="P103" s="41">
        <f t="shared" si="10"/>
        <v>0</v>
      </c>
      <c r="Q103" s="42">
        <f t="shared" si="11"/>
        <v>1800</v>
      </c>
      <c r="R103" s="42">
        <f t="shared" si="12"/>
        <v>30</v>
      </c>
      <c r="U103" s="39"/>
      <c r="V103" s="39"/>
      <c r="W103" s="10"/>
      <c r="X103" s="6"/>
    </row>
    <row r="104" spans="1:24">
      <c r="A104" s="44">
        <v>45292</v>
      </c>
      <c r="B104" s="1" t="str">
        <f t="shared" si="7"/>
        <v>enero</v>
      </c>
      <c r="C104" t="s">
        <v>105</v>
      </c>
      <c r="D104" t="s">
        <v>106</v>
      </c>
      <c r="E104" t="str">
        <f>+VLOOKUP(F104,'[1]DIVIPOLA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5">
        <v>30</v>
      </c>
      <c r="N104" s="40">
        <f t="shared" si="8"/>
        <v>2</v>
      </c>
      <c r="O104" s="41" t="str">
        <f t="shared" si="9"/>
        <v>30</v>
      </c>
      <c r="P104" s="41">
        <f t="shared" si="10"/>
        <v>0</v>
      </c>
      <c r="Q104" s="42">
        <f t="shared" si="11"/>
        <v>1800</v>
      </c>
      <c r="R104" s="42">
        <f t="shared" si="12"/>
        <v>30</v>
      </c>
      <c r="U104" s="39"/>
      <c r="V104" s="39"/>
      <c r="W104" s="10"/>
      <c r="X104" s="6"/>
    </row>
    <row r="105" spans="1:24">
      <c r="A105" s="44">
        <v>45292</v>
      </c>
      <c r="B105" s="1" t="str">
        <f t="shared" si="7"/>
        <v>enero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5">
        <v>100</v>
      </c>
      <c r="N105" s="40">
        <f t="shared" si="8"/>
        <v>3</v>
      </c>
      <c r="O105" s="41" t="str">
        <f t="shared" si="9"/>
        <v>10</v>
      </c>
      <c r="P105" s="41" t="str">
        <f t="shared" si="10"/>
        <v>0</v>
      </c>
      <c r="Q105" s="42">
        <f t="shared" si="11"/>
        <v>600</v>
      </c>
      <c r="R105" s="42">
        <f t="shared" si="12"/>
        <v>10</v>
      </c>
      <c r="U105" s="39"/>
      <c r="V105" s="39"/>
      <c r="W105" s="10"/>
      <c r="X105" s="6"/>
    </row>
    <row r="106" spans="1:24">
      <c r="A106" s="44">
        <v>45292</v>
      </c>
      <c r="B106" s="1" t="str">
        <f t="shared" si="7"/>
        <v>enero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5">
        <v>30</v>
      </c>
      <c r="N106" s="40">
        <f t="shared" si="8"/>
        <v>2</v>
      </c>
      <c r="O106" s="41" t="str">
        <f t="shared" si="9"/>
        <v>30</v>
      </c>
      <c r="P106" s="41">
        <f t="shared" si="10"/>
        <v>0</v>
      </c>
      <c r="Q106" s="42">
        <f t="shared" si="11"/>
        <v>1800</v>
      </c>
      <c r="R106" s="42">
        <f t="shared" si="12"/>
        <v>30</v>
      </c>
      <c r="U106" s="39"/>
      <c r="V106" s="39"/>
      <c r="W106" s="10"/>
      <c r="X106" s="6"/>
    </row>
    <row r="107" spans="1:24">
      <c r="A107" s="44">
        <v>45292</v>
      </c>
      <c r="B107" s="1" t="str">
        <f t="shared" si="7"/>
        <v>enero</v>
      </c>
      <c r="C107" t="s">
        <v>151</v>
      </c>
      <c r="D107" t="s">
        <v>152</v>
      </c>
      <c r="E107" t="str">
        <f>+VLOOKUP(F107,'[1]DIVIPOLA MPIO'!$A$5:$B$1125,2,0)</f>
        <v>Casanare</v>
      </c>
      <c r="F107" t="s">
        <v>460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5">
        <v>39</v>
      </c>
      <c r="N107" s="40">
        <f t="shared" si="8"/>
        <v>2</v>
      </c>
      <c r="O107" s="41" t="str">
        <f t="shared" si="9"/>
        <v>39</v>
      </c>
      <c r="P107" s="41">
        <f t="shared" si="10"/>
        <v>0</v>
      </c>
      <c r="Q107" s="42">
        <f t="shared" si="11"/>
        <v>2340</v>
      </c>
      <c r="R107" s="42">
        <f t="shared" si="12"/>
        <v>39</v>
      </c>
      <c r="U107" s="39"/>
      <c r="V107" s="39"/>
      <c r="W107" s="10"/>
      <c r="X107" s="6"/>
    </row>
    <row r="108" spans="1:24">
      <c r="A108" s="44">
        <v>45292</v>
      </c>
      <c r="B108" s="1" t="str">
        <f t="shared" si="7"/>
        <v>enero</v>
      </c>
      <c r="C108" t="s">
        <v>151</v>
      </c>
      <c r="D108" t="s">
        <v>152</v>
      </c>
      <c r="E108" t="str">
        <f>+VLOOKUP(F108,'[1]DIVIPOLA MPIO'!$A$5:$B$1125,2,0)</f>
        <v>Casanare</v>
      </c>
      <c r="F108" t="s">
        <v>460</v>
      </c>
      <c r="G108" t="s">
        <v>154</v>
      </c>
      <c r="H108" t="s">
        <v>156</v>
      </c>
      <c r="I108" t="s">
        <v>157</v>
      </c>
      <c r="J108" t="s">
        <v>16</v>
      </c>
      <c r="K108" s="2">
        <v>5</v>
      </c>
      <c r="L108" s="2">
        <v>1030</v>
      </c>
      <c r="M108" s="25">
        <v>1710</v>
      </c>
      <c r="N108" s="40">
        <f t="shared" si="8"/>
        <v>4</v>
      </c>
      <c r="O108" s="41" t="str">
        <f t="shared" si="9"/>
        <v>17</v>
      </c>
      <c r="P108" s="41" t="str">
        <f t="shared" si="10"/>
        <v>10</v>
      </c>
      <c r="Q108" s="42">
        <f t="shared" si="11"/>
        <v>1030</v>
      </c>
      <c r="R108" s="42">
        <f t="shared" si="12"/>
        <v>17.166666666666668</v>
      </c>
      <c r="U108" s="39"/>
      <c r="V108" s="39"/>
      <c r="W108" s="10"/>
      <c r="X108" s="6"/>
    </row>
    <row r="109" spans="1:24">
      <c r="A109" s="44">
        <v>45292</v>
      </c>
      <c r="B109" s="1" t="str">
        <f t="shared" si="7"/>
        <v>enero</v>
      </c>
      <c r="C109" t="s">
        <v>151</v>
      </c>
      <c r="D109" t="s">
        <v>152</v>
      </c>
      <c r="E109" t="str">
        <f>+VLOOKUP(F109,'[1]DIVIPOLA MPIO'!$A$5:$B$1125,2,0)</f>
        <v>Casanare</v>
      </c>
      <c r="F109" t="s">
        <v>460</v>
      </c>
      <c r="G109" t="s">
        <v>154</v>
      </c>
      <c r="H109" t="s">
        <v>158</v>
      </c>
      <c r="I109" t="s">
        <v>15</v>
      </c>
      <c r="J109" t="s">
        <v>16</v>
      </c>
      <c r="K109" s="2">
        <v>6</v>
      </c>
      <c r="L109" s="2">
        <v>990</v>
      </c>
      <c r="M109" s="25">
        <v>1230</v>
      </c>
      <c r="N109" s="40">
        <f t="shared" si="8"/>
        <v>4</v>
      </c>
      <c r="O109" s="41" t="str">
        <f t="shared" si="9"/>
        <v>12</v>
      </c>
      <c r="P109" s="41" t="str">
        <f t="shared" si="10"/>
        <v>30</v>
      </c>
      <c r="Q109" s="42">
        <f t="shared" si="11"/>
        <v>750</v>
      </c>
      <c r="R109" s="42">
        <f t="shared" si="12"/>
        <v>12.5</v>
      </c>
      <c r="U109" s="39"/>
      <c r="V109" s="39"/>
      <c r="W109" s="10"/>
      <c r="X109" s="6"/>
    </row>
    <row r="110" spans="1:24">
      <c r="A110" s="44">
        <v>45292</v>
      </c>
      <c r="B110" s="1" t="str">
        <f t="shared" si="7"/>
        <v>enero</v>
      </c>
      <c r="C110" t="s">
        <v>151</v>
      </c>
      <c r="D110" t="s">
        <v>152</v>
      </c>
      <c r="E110" t="str">
        <f>+VLOOKUP(F110,'[1]DIVIPOLA MPIO'!$A$5:$B$1125,2,0)</f>
        <v>Meta</v>
      </c>
      <c r="F110" t="s">
        <v>457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5">
        <v>2030</v>
      </c>
      <c r="N110" s="40">
        <f t="shared" si="8"/>
        <v>4</v>
      </c>
      <c r="O110" s="41" t="str">
        <f t="shared" si="9"/>
        <v>20</v>
      </c>
      <c r="P110" s="41" t="str">
        <f t="shared" si="10"/>
        <v>30</v>
      </c>
      <c r="Q110" s="42">
        <f t="shared" si="11"/>
        <v>1230</v>
      </c>
      <c r="R110" s="42">
        <f t="shared" si="12"/>
        <v>20.5</v>
      </c>
      <c r="U110" s="39"/>
      <c r="V110" s="39"/>
      <c r="W110" s="10"/>
      <c r="X110" s="6"/>
    </row>
    <row r="111" spans="1:24">
      <c r="A111" s="44">
        <v>45292</v>
      </c>
      <c r="B111" s="1" t="str">
        <f t="shared" si="7"/>
        <v>enero</v>
      </c>
      <c r="C111" t="s">
        <v>151</v>
      </c>
      <c r="D111" t="s">
        <v>152</v>
      </c>
      <c r="E111" t="str">
        <f>+VLOOKUP(F111,'[1]DIVIPOLA MPIO'!$A$5:$B$1125,2,0)</f>
        <v>Meta</v>
      </c>
      <c r="F111" t="s">
        <v>457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5">
        <v>3220</v>
      </c>
      <c r="N111" s="40">
        <f t="shared" si="8"/>
        <v>4</v>
      </c>
      <c r="O111" s="41" t="str">
        <f t="shared" si="9"/>
        <v>32</v>
      </c>
      <c r="P111" s="41" t="str">
        <f t="shared" si="10"/>
        <v>20</v>
      </c>
      <c r="Q111" s="42">
        <f t="shared" si="11"/>
        <v>1940</v>
      </c>
      <c r="R111" s="42">
        <f t="shared" si="12"/>
        <v>32.333333333333336</v>
      </c>
      <c r="U111" s="39"/>
      <c r="V111" s="39"/>
      <c r="W111" s="10"/>
      <c r="X111" s="6"/>
    </row>
    <row r="112" spans="1:24">
      <c r="A112" s="44">
        <v>45292</v>
      </c>
      <c r="B112" s="1" t="str">
        <f t="shared" si="7"/>
        <v>enero</v>
      </c>
      <c r="C112" t="s">
        <v>162</v>
      </c>
      <c r="D112" t="s">
        <v>163</v>
      </c>
      <c r="E112" t="str">
        <f>+VLOOKUP(F112,'[1]DIVIPOLA MPIO'!$A$5:$B$1125,2,0)</f>
        <v>Arauca</v>
      </c>
      <c r="F112" t="s">
        <v>459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5">
        <v>1810</v>
      </c>
      <c r="N112" s="40">
        <f t="shared" si="8"/>
        <v>4</v>
      </c>
      <c r="O112" s="41" t="str">
        <f t="shared" si="9"/>
        <v>18</v>
      </c>
      <c r="P112" s="41" t="str">
        <f t="shared" si="10"/>
        <v>10</v>
      </c>
      <c r="Q112" s="42">
        <f t="shared" si="11"/>
        <v>1090</v>
      </c>
      <c r="R112" s="42">
        <f t="shared" si="12"/>
        <v>18.166666666666668</v>
      </c>
      <c r="U112" s="39"/>
      <c r="V112" s="39"/>
      <c r="W112" s="10"/>
      <c r="X112" s="6"/>
    </row>
    <row r="113" spans="1:24">
      <c r="A113" s="44">
        <v>45292</v>
      </c>
      <c r="B113" s="1" t="str">
        <f t="shared" si="7"/>
        <v>enero</v>
      </c>
      <c r="C113" t="s">
        <v>167</v>
      </c>
      <c r="D113" t="s">
        <v>168</v>
      </c>
      <c r="E113" t="str">
        <f>+VLOOKUP(F113,'[1]DIVIPOLA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5">
        <v>52</v>
      </c>
      <c r="N113" s="40">
        <f t="shared" si="8"/>
        <v>2</v>
      </c>
      <c r="O113" s="41" t="str">
        <f t="shared" si="9"/>
        <v>52</v>
      </c>
      <c r="P113" s="41">
        <f t="shared" si="10"/>
        <v>0</v>
      </c>
      <c r="Q113" s="42">
        <f t="shared" si="11"/>
        <v>3120</v>
      </c>
      <c r="R113" s="42">
        <f t="shared" si="12"/>
        <v>52</v>
      </c>
      <c r="U113" s="39"/>
      <c r="V113" s="39"/>
      <c r="W113" s="10"/>
      <c r="X113" s="6"/>
    </row>
    <row r="114" spans="1:24">
      <c r="A114" s="44">
        <v>45292</v>
      </c>
      <c r="B114" s="1" t="str">
        <f t="shared" si="7"/>
        <v>enero</v>
      </c>
      <c r="C114" t="s">
        <v>172</v>
      </c>
      <c r="D114" t="s">
        <v>173</v>
      </c>
      <c r="E114" t="str">
        <f>+VLOOKUP(F114,'[1]DIVIPOLA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5">
        <v>29</v>
      </c>
      <c r="N114" s="40">
        <f t="shared" si="8"/>
        <v>2</v>
      </c>
      <c r="O114" s="41" t="str">
        <f t="shared" si="9"/>
        <v>29</v>
      </c>
      <c r="P114" s="41">
        <f t="shared" si="10"/>
        <v>0</v>
      </c>
      <c r="Q114" s="42">
        <f t="shared" si="11"/>
        <v>1740</v>
      </c>
      <c r="R114" s="42">
        <f t="shared" si="12"/>
        <v>29</v>
      </c>
      <c r="U114" s="39"/>
      <c r="V114" s="39"/>
      <c r="W114" s="10"/>
      <c r="X114" s="6"/>
    </row>
    <row r="115" spans="1:24">
      <c r="A115" s="44">
        <v>45292</v>
      </c>
      <c r="B115" s="1" t="str">
        <f t="shared" si="7"/>
        <v>enero</v>
      </c>
      <c r="C115" t="s">
        <v>172</v>
      </c>
      <c r="D115" t="s">
        <v>173</v>
      </c>
      <c r="E115" t="str">
        <f>+VLOOKUP(F115,'[1]DIVIPOLA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5">
        <v>650</v>
      </c>
      <c r="N115" s="40">
        <f t="shared" si="8"/>
        <v>3</v>
      </c>
      <c r="O115" s="41" t="str">
        <f t="shared" si="9"/>
        <v>65</v>
      </c>
      <c r="P115" s="41" t="str">
        <f t="shared" si="10"/>
        <v>0</v>
      </c>
      <c r="Q115" s="42">
        <f t="shared" si="11"/>
        <v>3900</v>
      </c>
      <c r="R115" s="42">
        <f t="shared" si="12"/>
        <v>65</v>
      </c>
      <c r="U115" s="39"/>
      <c r="V115" s="39"/>
      <c r="W115" s="10"/>
      <c r="X115" s="6"/>
    </row>
    <row r="116" spans="1:24">
      <c r="A116" s="44">
        <v>45292</v>
      </c>
      <c r="B116" s="1" t="str">
        <f t="shared" si="7"/>
        <v>enero</v>
      </c>
      <c r="C116" t="s">
        <v>172</v>
      </c>
      <c r="D116" t="s">
        <v>173</v>
      </c>
      <c r="E116" t="str">
        <f>+VLOOKUP(F116,'[1]DIVIPOLA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5">
        <v>8</v>
      </c>
      <c r="N116" s="40">
        <f t="shared" si="8"/>
        <v>1</v>
      </c>
      <c r="O116" s="41" t="str">
        <f t="shared" si="9"/>
        <v>8</v>
      </c>
      <c r="P116" s="41">
        <f t="shared" si="10"/>
        <v>0</v>
      </c>
      <c r="Q116" s="42">
        <f t="shared" si="11"/>
        <v>480</v>
      </c>
      <c r="R116" s="42">
        <f t="shared" si="12"/>
        <v>8</v>
      </c>
      <c r="U116" s="39"/>
      <c r="V116" s="39"/>
      <c r="W116" s="10"/>
      <c r="X116" s="6"/>
    </row>
    <row r="117" spans="1:24">
      <c r="A117" s="44">
        <v>45292</v>
      </c>
      <c r="B117" s="1" t="str">
        <f t="shared" si="7"/>
        <v>enero</v>
      </c>
      <c r="C117" t="s">
        <v>172</v>
      </c>
      <c r="D117" t="s">
        <v>173</v>
      </c>
      <c r="E117" t="str">
        <f>+VLOOKUP(F117,'[1]DIVIPOLA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5">
        <v>1</v>
      </c>
      <c r="N117" s="40">
        <f t="shared" si="8"/>
        <v>1</v>
      </c>
      <c r="O117" s="41" t="str">
        <f t="shared" si="9"/>
        <v>1</v>
      </c>
      <c r="P117" s="41">
        <f t="shared" si="10"/>
        <v>0</v>
      </c>
      <c r="Q117" s="42">
        <f t="shared" si="11"/>
        <v>60</v>
      </c>
      <c r="R117" s="42">
        <f t="shared" si="12"/>
        <v>1</v>
      </c>
      <c r="U117" s="39"/>
      <c r="V117" s="39"/>
      <c r="W117" s="10"/>
      <c r="X117" s="6"/>
    </row>
    <row r="118" spans="1:24">
      <c r="A118" s="44">
        <v>45292</v>
      </c>
      <c r="B118" s="1" t="str">
        <f t="shared" si="7"/>
        <v>enero</v>
      </c>
      <c r="C118" t="s">
        <v>180</v>
      </c>
      <c r="D118" t="s">
        <v>181</v>
      </c>
      <c r="E118" t="str">
        <f>+VLOOKUP(F118,'[1]DIVIPOLA MPIO'!$A$5:$B$1125,2,0)</f>
        <v>Casanare</v>
      </c>
      <c r="F118" t="s">
        <v>465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5">
        <v>60</v>
      </c>
      <c r="N118" s="40">
        <f t="shared" si="8"/>
        <v>2</v>
      </c>
      <c r="O118" s="41" t="str">
        <f t="shared" si="9"/>
        <v>60</v>
      </c>
      <c r="P118" s="41">
        <f t="shared" si="10"/>
        <v>0</v>
      </c>
      <c r="Q118" s="42">
        <f t="shared" si="11"/>
        <v>3600</v>
      </c>
      <c r="R118" s="42">
        <f t="shared" si="12"/>
        <v>60</v>
      </c>
      <c r="U118" s="39"/>
      <c r="V118" s="39"/>
      <c r="W118" s="10"/>
      <c r="X118" s="6"/>
    </row>
    <row r="119" spans="1:24">
      <c r="A119" s="44">
        <v>45292</v>
      </c>
      <c r="B119" s="1" t="str">
        <f t="shared" si="7"/>
        <v>enero</v>
      </c>
      <c r="C119" t="s">
        <v>180</v>
      </c>
      <c r="D119" t="s">
        <v>181</v>
      </c>
      <c r="E119" t="str">
        <f>+VLOOKUP(F119,'[1]DIVIPOLA MPIO'!$A$5:$B$1125,2,0)</f>
        <v>Casanare</v>
      </c>
      <c r="F119" t="s">
        <v>465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5">
        <v>15</v>
      </c>
      <c r="N119" s="40">
        <f t="shared" si="8"/>
        <v>2</v>
      </c>
      <c r="O119" s="41" t="str">
        <f t="shared" si="9"/>
        <v>15</v>
      </c>
      <c r="P119" s="41">
        <f t="shared" si="10"/>
        <v>0</v>
      </c>
      <c r="Q119" s="42">
        <f t="shared" si="11"/>
        <v>900</v>
      </c>
      <c r="R119" s="42">
        <f t="shared" si="12"/>
        <v>15</v>
      </c>
      <c r="U119" s="39"/>
      <c r="V119" s="39"/>
      <c r="W119" s="10"/>
      <c r="X119" s="6"/>
    </row>
    <row r="120" spans="1:24">
      <c r="A120" s="44">
        <v>45292</v>
      </c>
      <c r="B120" s="1" t="str">
        <f t="shared" si="7"/>
        <v>enero</v>
      </c>
      <c r="C120" t="s">
        <v>180</v>
      </c>
      <c r="D120" t="s">
        <v>181</v>
      </c>
      <c r="E120" t="str">
        <f>+VLOOKUP(F120,'[1]DIVIPOLA MPIO'!$A$5:$B$1125,2,0)</f>
        <v>Bolívar</v>
      </c>
      <c r="F120" t="s">
        <v>467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5">
        <v>1030</v>
      </c>
      <c r="N120" s="40">
        <f t="shared" si="8"/>
        <v>4</v>
      </c>
      <c r="O120" s="41" t="str">
        <f t="shared" si="9"/>
        <v>10</v>
      </c>
      <c r="P120" s="41" t="str">
        <f t="shared" si="10"/>
        <v>30</v>
      </c>
      <c r="Q120" s="42">
        <f t="shared" si="11"/>
        <v>630</v>
      </c>
      <c r="R120" s="42">
        <f t="shared" si="12"/>
        <v>10.5</v>
      </c>
      <c r="U120" s="39"/>
      <c r="V120" s="39"/>
      <c r="W120" s="10"/>
      <c r="X120" s="6"/>
    </row>
    <row r="121" spans="1:24">
      <c r="A121" s="44">
        <v>45292</v>
      </c>
      <c r="B121" s="1" t="str">
        <f t="shared" si="7"/>
        <v>enero</v>
      </c>
      <c r="C121" t="s">
        <v>180</v>
      </c>
      <c r="D121" t="s">
        <v>181</v>
      </c>
      <c r="E121" t="str">
        <f>+VLOOKUP(F121,'[1]DIVIPOLA MPIO'!$A$5:$B$1125,2,0)</f>
        <v>Bolívar</v>
      </c>
      <c r="F121" t="s">
        <v>467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5">
        <v>14</v>
      </c>
      <c r="N121" s="40">
        <f t="shared" si="8"/>
        <v>2</v>
      </c>
      <c r="O121" s="41" t="str">
        <f t="shared" si="9"/>
        <v>14</v>
      </c>
      <c r="P121" s="41">
        <f t="shared" si="10"/>
        <v>0</v>
      </c>
      <c r="Q121" s="42">
        <f t="shared" si="11"/>
        <v>840</v>
      </c>
      <c r="R121" s="42">
        <f t="shared" si="12"/>
        <v>14</v>
      </c>
      <c r="U121" s="39"/>
      <c r="V121" s="39"/>
      <c r="W121" s="10"/>
      <c r="X121" s="6"/>
    </row>
    <row r="122" spans="1:24">
      <c r="A122" s="44">
        <v>45292</v>
      </c>
      <c r="B122" s="1" t="str">
        <f t="shared" si="7"/>
        <v>enero</v>
      </c>
      <c r="C122" t="s">
        <v>180</v>
      </c>
      <c r="D122" t="s">
        <v>181</v>
      </c>
      <c r="E122" t="str">
        <f>+VLOOKUP(F122,'[1]DIVIPOLA MPIO'!$A$5:$B$1125,2,0)</f>
        <v>Bolívar</v>
      </c>
      <c r="F122" t="s">
        <v>467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5">
        <v>18</v>
      </c>
      <c r="N122" s="40">
        <f t="shared" si="8"/>
        <v>2</v>
      </c>
      <c r="O122" s="41" t="str">
        <f t="shared" si="9"/>
        <v>18</v>
      </c>
      <c r="P122" s="41">
        <f t="shared" si="10"/>
        <v>0</v>
      </c>
      <c r="Q122" s="42">
        <f t="shared" si="11"/>
        <v>1080</v>
      </c>
      <c r="R122" s="42">
        <f t="shared" si="12"/>
        <v>18</v>
      </c>
      <c r="U122" s="39"/>
      <c r="V122" s="39"/>
      <c r="W122" s="10"/>
      <c r="X122" s="6"/>
    </row>
    <row r="123" spans="1:24">
      <c r="A123" s="44">
        <v>45292</v>
      </c>
      <c r="B123" s="1" t="str">
        <f t="shared" si="7"/>
        <v>enero</v>
      </c>
      <c r="C123" t="s">
        <v>190</v>
      </c>
      <c r="D123" t="s">
        <v>191</v>
      </c>
      <c r="E123" t="str">
        <f>+VLOOKUP(F123,'[1]DIVIPOLA MPIO'!$A$5:$B$1125,2,0)</f>
        <v>Tolima</v>
      </c>
      <c r="F123" t="s">
        <v>468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5">
        <v>1420</v>
      </c>
      <c r="N123" s="40">
        <f t="shared" si="8"/>
        <v>4</v>
      </c>
      <c r="O123" s="41" t="str">
        <f t="shared" si="9"/>
        <v>14</v>
      </c>
      <c r="P123" s="41" t="str">
        <f t="shared" si="10"/>
        <v>20</v>
      </c>
      <c r="Q123" s="42">
        <f t="shared" si="11"/>
        <v>860</v>
      </c>
      <c r="R123" s="42">
        <f t="shared" si="12"/>
        <v>14.333333333333334</v>
      </c>
      <c r="U123" s="39"/>
      <c r="V123" s="39"/>
      <c r="W123" s="10"/>
      <c r="X123" s="6"/>
    </row>
    <row r="124" spans="1:24">
      <c r="A124" s="44">
        <v>45292</v>
      </c>
      <c r="B124" s="1" t="str">
        <f t="shared" si="7"/>
        <v>enero</v>
      </c>
      <c r="C124" t="s">
        <v>195</v>
      </c>
      <c r="D124" t="s">
        <v>191</v>
      </c>
      <c r="E124" t="str">
        <f>+VLOOKUP(F124,'[1]DIVIPOLA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5">
        <v>4</v>
      </c>
      <c r="N124" s="40">
        <f t="shared" si="8"/>
        <v>1</v>
      </c>
      <c r="O124" s="41" t="str">
        <f t="shared" si="9"/>
        <v>4</v>
      </c>
      <c r="P124" s="41">
        <f t="shared" si="10"/>
        <v>0</v>
      </c>
      <c r="Q124" s="42">
        <f t="shared" si="11"/>
        <v>240</v>
      </c>
      <c r="R124" s="42">
        <f t="shared" si="12"/>
        <v>4</v>
      </c>
      <c r="U124" s="39"/>
      <c r="V124" s="39"/>
      <c r="W124" s="10"/>
      <c r="X124" s="6"/>
    </row>
    <row r="125" spans="1:24">
      <c r="A125" s="44">
        <v>45292</v>
      </c>
      <c r="B125" s="1" t="str">
        <f t="shared" si="7"/>
        <v>enero</v>
      </c>
      <c r="C125" t="s">
        <v>199</v>
      </c>
      <c r="D125" t="s">
        <v>200</v>
      </c>
      <c r="E125" t="str">
        <f>+VLOOKUP(F125,'[1]DIVIPOLA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5">
        <v>1640</v>
      </c>
      <c r="N125" s="40">
        <f t="shared" si="8"/>
        <v>4</v>
      </c>
      <c r="O125" s="41" t="str">
        <f t="shared" si="9"/>
        <v>16</v>
      </c>
      <c r="P125" s="41" t="str">
        <f t="shared" si="10"/>
        <v>40</v>
      </c>
      <c r="Q125" s="42">
        <f t="shared" si="11"/>
        <v>1000</v>
      </c>
      <c r="R125" s="42">
        <f t="shared" si="12"/>
        <v>16.666666666666668</v>
      </c>
      <c r="U125" s="39"/>
      <c r="V125" s="39"/>
      <c r="W125" s="10"/>
      <c r="X125" s="6"/>
    </row>
    <row r="126" spans="1:24">
      <c r="A126" s="44">
        <v>45292</v>
      </c>
      <c r="B126" s="1" t="str">
        <f t="shared" si="7"/>
        <v>enero</v>
      </c>
      <c r="C126" t="s">
        <v>199</v>
      </c>
      <c r="D126" t="s">
        <v>200</v>
      </c>
      <c r="E126" t="str">
        <f>+VLOOKUP(F126,'[1]DIVIPOLA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5">
        <v>3829</v>
      </c>
      <c r="N126" s="40">
        <f t="shared" si="8"/>
        <v>4</v>
      </c>
      <c r="O126" s="41" t="str">
        <f t="shared" si="9"/>
        <v>38</v>
      </c>
      <c r="P126" s="41" t="str">
        <f t="shared" si="10"/>
        <v>29</v>
      </c>
      <c r="Q126" s="42">
        <f t="shared" si="11"/>
        <v>2309</v>
      </c>
      <c r="R126" s="42">
        <f t="shared" si="12"/>
        <v>38.483333333333334</v>
      </c>
      <c r="U126" s="39"/>
      <c r="V126" s="39"/>
      <c r="W126" s="10"/>
      <c r="X126" s="6"/>
    </row>
    <row r="127" spans="1:24">
      <c r="A127" s="44">
        <v>45292</v>
      </c>
      <c r="B127" s="1" t="str">
        <f t="shared" si="7"/>
        <v>enero</v>
      </c>
      <c r="C127" t="s">
        <v>199</v>
      </c>
      <c r="D127" t="s">
        <v>200</v>
      </c>
      <c r="E127" t="str">
        <f>+VLOOKUP(F127,'[1]DIVIPOLA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5">
        <v>1230</v>
      </c>
      <c r="N127" s="40">
        <f t="shared" si="8"/>
        <v>4</v>
      </c>
      <c r="O127" s="41" t="str">
        <f t="shared" si="9"/>
        <v>12</v>
      </c>
      <c r="P127" s="41" t="str">
        <f t="shared" si="10"/>
        <v>30</v>
      </c>
      <c r="Q127" s="42">
        <f t="shared" si="11"/>
        <v>750</v>
      </c>
      <c r="R127" s="42">
        <f t="shared" si="12"/>
        <v>12.5</v>
      </c>
      <c r="U127" s="39"/>
      <c r="V127" s="39"/>
      <c r="W127" s="10"/>
      <c r="X127" s="6"/>
    </row>
    <row r="128" spans="1:24">
      <c r="A128" s="44">
        <v>45292</v>
      </c>
      <c r="B128" s="1" t="str">
        <f t="shared" si="7"/>
        <v>enero</v>
      </c>
      <c r="C128" t="s">
        <v>206</v>
      </c>
      <c r="D128" t="s">
        <v>207</v>
      </c>
      <c r="E128" t="str">
        <f>+VLOOKUP(F128,'[1]DIVIPOLA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5">
        <v>3118</v>
      </c>
      <c r="N128" s="40">
        <f t="shared" si="8"/>
        <v>4</v>
      </c>
      <c r="O128" s="41" t="str">
        <f t="shared" si="9"/>
        <v>31</v>
      </c>
      <c r="P128" s="41" t="str">
        <f t="shared" si="10"/>
        <v>18</v>
      </c>
      <c r="Q128" s="42">
        <f t="shared" si="11"/>
        <v>1878</v>
      </c>
      <c r="R128" s="42">
        <f t="shared" si="12"/>
        <v>31.3</v>
      </c>
      <c r="U128" s="39"/>
      <c r="V128" s="39"/>
      <c r="W128" s="10"/>
      <c r="X128" s="6"/>
    </row>
    <row r="129" spans="1:24">
      <c r="A129" s="44">
        <v>45292</v>
      </c>
      <c r="B129" s="1" t="str">
        <f t="shared" si="7"/>
        <v>enero</v>
      </c>
      <c r="C129" t="s">
        <v>206</v>
      </c>
      <c r="D129" t="s">
        <v>207</v>
      </c>
      <c r="E129" t="str">
        <f>+VLOOKUP(F129,'[1]DIVIPOLA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5">
        <v>55</v>
      </c>
      <c r="N129" s="40">
        <f t="shared" si="8"/>
        <v>2</v>
      </c>
      <c r="O129" s="41" t="str">
        <f t="shared" si="9"/>
        <v>55</v>
      </c>
      <c r="P129" s="41">
        <f t="shared" si="10"/>
        <v>0</v>
      </c>
      <c r="Q129" s="42">
        <f t="shared" si="11"/>
        <v>3300</v>
      </c>
      <c r="R129" s="42">
        <f t="shared" si="12"/>
        <v>55</v>
      </c>
      <c r="U129" s="39"/>
      <c r="V129" s="39"/>
      <c r="W129" s="10"/>
      <c r="X129" s="6"/>
    </row>
    <row r="130" spans="1:24">
      <c r="A130" s="44">
        <v>45292</v>
      </c>
      <c r="B130" s="1" t="str">
        <f t="shared" si="7"/>
        <v>enero</v>
      </c>
      <c r="C130" t="s">
        <v>213</v>
      </c>
      <c r="D130" t="s">
        <v>214</v>
      </c>
      <c r="E130" t="str">
        <f>+VLOOKUP(F130,'[1]DIVIPOLA MPIO'!$A$5:$B$1125,2,0)</f>
        <v>Antioquia</v>
      </c>
      <c r="F130" t="s">
        <v>454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5">
        <v>517</v>
      </c>
      <c r="N130" s="40">
        <f t="shared" si="8"/>
        <v>3</v>
      </c>
      <c r="O130" s="41" t="str">
        <f t="shared" si="9"/>
        <v>51</v>
      </c>
      <c r="P130" s="41" t="str">
        <f t="shared" si="10"/>
        <v>7</v>
      </c>
      <c r="Q130" s="42">
        <f t="shared" si="11"/>
        <v>3067</v>
      </c>
      <c r="R130" s="42">
        <f t="shared" si="12"/>
        <v>51.116666666666667</v>
      </c>
      <c r="U130" s="39"/>
      <c r="V130" s="39"/>
      <c r="W130" s="10"/>
      <c r="X130" s="6"/>
    </row>
    <row r="131" spans="1:24">
      <c r="A131" s="44">
        <v>45292</v>
      </c>
      <c r="B131" s="1" t="str">
        <f t="shared" ref="B131:B194" si="13">TEXT(A131,"mmmm")</f>
        <v>enero</v>
      </c>
      <c r="C131" t="s">
        <v>213</v>
      </c>
      <c r="D131" t="s">
        <v>214</v>
      </c>
      <c r="E131" t="str">
        <f>+VLOOKUP(F131,'[1]DIVIPOLA MPIO'!$A$5:$B$1125,2,0)</f>
        <v>Antioquia</v>
      </c>
      <c r="F131" t="s">
        <v>454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5">
        <v>563</v>
      </c>
      <c r="N131" s="40">
        <f t="shared" ref="N131:N194" si="14">LEN($M131)</f>
        <v>3</v>
      </c>
      <c r="O131" s="41" t="str">
        <f t="shared" ref="O131:O194" si="15">IF(N131="1",$M131,IF(N131=2,LEFT($M131,2),LEFT($M131,2)))</f>
        <v>56</v>
      </c>
      <c r="P131" s="41" t="str">
        <f t="shared" ref="P131:P194" si="16">IF(N131&lt;=2,0,MID($M131,3,3))</f>
        <v>3</v>
      </c>
      <c r="Q131" s="42">
        <f t="shared" ref="Q131:Q194" si="17">(O131*60)+P131</f>
        <v>3363</v>
      </c>
      <c r="R131" s="42">
        <f t="shared" ref="R131:R194" si="18">+Q131/60</f>
        <v>56.05</v>
      </c>
      <c r="U131" s="39"/>
      <c r="V131" s="39"/>
      <c r="W131" s="10"/>
      <c r="X131" s="6"/>
    </row>
    <row r="132" spans="1:24">
      <c r="A132" s="44">
        <v>45292</v>
      </c>
      <c r="B132" s="1" t="str">
        <f t="shared" si="13"/>
        <v>enero</v>
      </c>
      <c r="C132" t="s">
        <v>213</v>
      </c>
      <c r="D132" t="s">
        <v>214</v>
      </c>
      <c r="E132" t="str">
        <f>+VLOOKUP(F132,'[1]DIVIPOLA MPIO'!$A$5:$B$1125,2,0)</f>
        <v>Antioquia</v>
      </c>
      <c r="F132" t="s">
        <v>454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5">
        <v>609</v>
      </c>
      <c r="N132" s="40">
        <f t="shared" si="14"/>
        <v>3</v>
      </c>
      <c r="O132" s="41" t="str">
        <f t="shared" si="15"/>
        <v>60</v>
      </c>
      <c r="P132" s="41" t="str">
        <f t="shared" si="16"/>
        <v>9</v>
      </c>
      <c r="Q132" s="42">
        <f t="shared" si="17"/>
        <v>3609</v>
      </c>
      <c r="R132" s="42">
        <f t="shared" si="18"/>
        <v>60.15</v>
      </c>
      <c r="U132" s="39"/>
      <c r="V132" s="39"/>
      <c r="W132" s="10"/>
      <c r="X132" s="6"/>
    </row>
    <row r="133" spans="1:24">
      <c r="A133" s="44">
        <v>45292</v>
      </c>
      <c r="B133" s="1" t="str">
        <f t="shared" si="13"/>
        <v>enero</v>
      </c>
      <c r="C133" t="s">
        <v>220</v>
      </c>
      <c r="D133" t="s">
        <v>221</v>
      </c>
      <c r="E133" t="str">
        <f>+VLOOKUP(F133,'[1]DIVIPOLA MPIO'!$A$5:$B$1125,2,0)</f>
        <v>Valle del Cauca</v>
      </c>
      <c r="F133" t="s">
        <v>466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5">
        <v>348</v>
      </c>
      <c r="N133" s="40">
        <f t="shared" si="14"/>
        <v>3</v>
      </c>
      <c r="O133" s="41" t="str">
        <f t="shared" si="15"/>
        <v>34</v>
      </c>
      <c r="P133" s="41" t="str">
        <f t="shared" si="16"/>
        <v>8</v>
      </c>
      <c r="Q133" s="42">
        <f t="shared" si="17"/>
        <v>2048</v>
      </c>
      <c r="R133" s="42">
        <f t="shared" si="18"/>
        <v>34.133333333333333</v>
      </c>
      <c r="U133" s="39"/>
      <c r="V133" s="39"/>
      <c r="W133" s="10"/>
      <c r="X133" s="6"/>
    </row>
    <row r="134" spans="1:24">
      <c r="A134" s="44">
        <v>45292</v>
      </c>
      <c r="B134" s="1" t="str">
        <f t="shared" si="13"/>
        <v>enero</v>
      </c>
      <c r="C134" t="s">
        <v>220</v>
      </c>
      <c r="D134" t="s">
        <v>221</v>
      </c>
      <c r="E134" t="str">
        <f>+VLOOKUP(F134,'[1]DIVIPOLA MPIO'!$A$5:$B$1125,2,0)</f>
        <v>Valle del Cauca</v>
      </c>
      <c r="F134" t="s">
        <v>466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5">
        <v>1106</v>
      </c>
      <c r="N134" s="40">
        <f t="shared" si="14"/>
        <v>4</v>
      </c>
      <c r="O134" s="41" t="str">
        <f t="shared" si="15"/>
        <v>11</v>
      </c>
      <c r="P134" s="41" t="str">
        <f t="shared" si="16"/>
        <v>06</v>
      </c>
      <c r="Q134" s="42">
        <f t="shared" si="17"/>
        <v>666</v>
      </c>
      <c r="R134" s="42">
        <f t="shared" si="18"/>
        <v>11.1</v>
      </c>
      <c r="U134" s="39"/>
      <c r="V134" s="39"/>
      <c r="W134" s="10"/>
      <c r="X134" s="6"/>
    </row>
    <row r="135" spans="1:24">
      <c r="A135" s="44">
        <v>45292</v>
      </c>
      <c r="B135" s="1" t="str">
        <f t="shared" si="13"/>
        <v>enero</v>
      </c>
      <c r="C135" t="s">
        <v>220</v>
      </c>
      <c r="D135" t="s">
        <v>221</v>
      </c>
      <c r="E135" t="str">
        <f>+VLOOKUP(F135,'[1]DIVIPOLA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5">
        <v>4948</v>
      </c>
      <c r="N135" s="40">
        <f t="shared" si="14"/>
        <v>4</v>
      </c>
      <c r="O135" s="41" t="str">
        <f t="shared" si="15"/>
        <v>49</v>
      </c>
      <c r="P135" s="41" t="str">
        <f t="shared" si="16"/>
        <v>48</v>
      </c>
      <c r="Q135" s="42">
        <f t="shared" si="17"/>
        <v>2988</v>
      </c>
      <c r="R135" s="42">
        <f t="shared" si="18"/>
        <v>49.8</v>
      </c>
      <c r="U135" s="39"/>
      <c r="V135" s="39"/>
      <c r="W135" s="10"/>
      <c r="X135" s="6"/>
    </row>
    <row r="136" spans="1:24">
      <c r="A136" s="44">
        <v>45292</v>
      </c>
      <c r="B136" s="1" t="str">
        <f t="shared" si="13"/>
        <v>enero</v>
      </c>
      <c r="C136" t="s">
        <v>220</v>
      </c>
      <c r="D136" t="s">
        <v>221</v>
      </c>
      <c r="E136" t="str">
        <f>+VLOOKUP(F136,'[1]DIVIPOLA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5">
        <v>3548</v>
      </c>
      <c r="N136" s="40">
        <f t="shared" si="14"/>
        <v>4</v>
      </c>
      <c r="O136" s="41" t="str">
        <f t="shared" si="15"/>
        <v>35</v>
      </c>
      <c r="P136" s="41" t="str">
        <f t="shared" si="16"/>
        <v>48</v>
      </c>
      <c r="Q136" s="42">
        <f t="shared" si="17"/>
        <v>2148</v>
      </c>
      <c r="R136" s="42">
        <f t="shared" si="18"/>
        <v>35.799999999999997</v>
      </c>
      <c r="U136" s="39"/>
      <c r="V136" s="39"/>
      <c r="W136" s="10"/>
      <c r="X136" s="6"/>
    </row>
    <row r="137" spans="1:24">
      <c r="A137" s="44">
        <v>45292</v>
      </c>
      <c r="B137" s="1" t="str">
        <f t="shared" si="13"/>
        <v>enero</v>
      </c>
      <c r="C137" t="s">
        <v>229</v>
      </c>
      <c r="D137" t="s">
        <v>230</v>
      </c>
      <c r="E137" t="str">
        <f>+VLOOKUP(F137,'[1]DIVIPOLA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5">
        <v>32</v>
      </c>
      <c r="N137" s="40">
        <f t="shared" si="14"/>
        <v>2</v>
      </c>
      <c r="O137" s="41" t="str">
        <f t="shared" si="15"/>
        <v>32</v>
      </c>
      <c r="P137" s="41">
        <f t="shared" si="16"/>
        <v>0</v>
      </c>
      <c r="Q137" s="42">
        <f t="shared" si="17"/>
        <v>1920</v>
      </c>
      <c r="R137" s="42">
        <f t="shared" si="18"/>
        <v>32</v>
      </c>
      <c r="U137" s="39"/>
      <c r="V137" s="39"/>
      <c r="W137" s="10"/>
      <c r="X137" s="6"/>
    </row>
    <row r="138" spans="1:24">
      <c r="A138" s="44">
        <v>45292</v>
      </c>
      <c r="B138" s="1" t="str">
        <f t="shared" si="13"/>
        <v>enero</v>
      </c>
      <c r="C138" t="s">
        <v>229</v>
      </c>
      <c r="D138" t="s">
        <v>230</v>
      </c>
      <c r="E138" t="str">
        <f>+VLOOKUP(F138,'[1]DIVIPOLA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5">
        <v>7</v>
      </c>
      <c r="N138" s="40">
        <f t="shared" si="14"/>
        <v>1</v>
      </c>
      <c r="O138" s="41" t="str">
        <f t="shared" si="15"/>
        <v>7</v>
      </c>
      <c r="P138" s="41">
        <f t="shared" si="16"/>
        <v>0</v>
      </c>
      <c r="Q138" s="42">
        <f t="shared" si="17"/>
        <v>420</v>
      </c>
      <c r="R138" s="42">
        <f t="shared" si="18"/>
        <v>7</v>
      </c>
      <c r="U138" s="39"/>
      <c r="V138" s="39"/>
      <c r="W138" s="10"/>
      <c r="X138" s="6"/>
    </row>
    <row r="139" spans="1:24">
      <c r="A139" s="44">
        <v>45292</v>
      </c>
      <c r="B139" s="1" t="str">
        <f t="shared" si="13"/>
        <v>enero</v>
      </c>
      <c r="C139" t="s">
        <v>229</v>
      </c>
      <c r="D139" t="s">
        <v>230</v>
      </c>
      <c r="E139" t="str">
        <f>+VLOOKUP(F139,'[1]DIVIPOLA MPIO'!$A$5:$B$1125,2,0)</f>
        <v>Meta</v>
      </c>
      <c r="F139" t="s">
        <v>78</v>
      </c>
      <c r="G139" t="s">
        <v>231</v>
      </c>
      <c r="H139" t="s">
        <v>232</v>
      </c>
      <c r="I139" t="s">
        <v>15</v>
      </c>
      <c r="J139" t="s">
        <v>123</v>
      </c>
      <c r="K139" s="2">
        <v>1</v>
      </c>
      <c r="L139" s="2">
        <v>15</v>
      </c>
      <c r="M139" s="25">
        <v>39</v>
      </c>
      <c r="N139" s="40">
        <f t="shared" si="14"/>
        <v>2</v>
      </c>
      <c r="O139" s="41" t="str">
        <f t="shared" si="15"/>
        <v>39</v>
      </c>
      <c r="P139" s="41">
        <f t="shared" si="16"/>
        <v>0</v>
      </c>
      <c r="Q139" s="42">
        <f t="shared" si="17"/>
        <v>2340</v>
      </c>
      <c r="R139" s="42">
        <f t="shared" si="18"/>
        <v>39</v>
      </c>
      <c r="U139" s="39"/>
      <c r="V139" s="39"/>
      <c r="W139" s="10"/>
      <c r="X139" s="6"/>
    </row>
    <row r="140" spans="1:24">
      <c r="A140" s="44">
        <v>45292</v>
      </c>
      <c r="B140" s="1" t="str">
        <f t="shared" si="13"/>
        <v>enero</v>
      </c>
      <c r="C140" t="s">
        <v>229</v>
      </c>
      <c r="D140" t="s">
        <v>230</v>
      </c>
      <c r="E140" t="str">
        <f>+VLOOKUP(F140,'[1]DIVIPOLA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412</v>
      </c>
      <c r="K140" s="2">
        <v>29</v>
      </c>
      <c r="L140" s="2">
        <v>370</v>
      </c>
      <c r="M140" s="25">
        <v>1130</v>
      </c>
      <c r="N140" s="40">
        <f t="shared" si="14"/>
        <v>4</v>
      </c>
      <c r="O140" s="41" t="str">
        <f t="shared" si="15"/>
        <v>11</v>
      </c>
      <c r="P140" s="41" t="str">
        <f t="shared" si="16"/>
        <v>30</v>
      </c>
      <c r="Q140" s="42">
        <f t="shared" si="17"/>
        <v>690</v>
      </c>
      <c r="R140" s="42">
        <f t="shared" si="18"/>
        <v>11.5</v>
      </c>
      <c r="U140" s="39"/>
      <c r="V140" s="39"/>
      <c r="W140" s="10"/>
      <c r="X140" s="6"/>
    </row>
    <row r="141" spans="1:24">
      <c r="A141" s="44">
        <v>45292</v>
      </c>
      <c r="B141" s="1" t="str">
        <f t="shared" si="13"/>
        <v>enero</v>
      </c>
      <c r="C141" t="s">
        <v>229</v>
      </c>
      <c r="D141" t="s">
        <v>230</v>
      </c>
      <c r="E141" t="str">
        <f>+VLOOKUP(F141,'[1]DIVIPOLA MPIO'!$A$5:$B$1125,2,0)</f>
        <v>Meta</v>
      </c>
      <c r="F141" t="s">
        <v>78</v>
      </c>
      <c r="G141" t="s">
        <v>231</v>
      </c>
      <c r="H141" t="s">
        <v>232</v>
      </c>
      <c r="I141" t="s">
        <v>15</v>
      </c>
      <c r="J141" t="s">
        <v>81</v>
      </c>
      <c r="K141" s="2">
        <v>8</v>
      </c>
      <c r="L141" s="2">
        <v>112</v>
      </c>
      <c r="M141" s="25">
        <v>3</v>
      </c>
      <c r="N141" s="40">
        <f t="shared" si="14"/>
        <v>1</v>
      </c>
      <c r="O141" s="41" t="str">
        <f t="shared" si="15"/>
        <v>3</v>
      </c>
      <c r="P141" s="41">
        <f t="shared" si="16"/>
        <v>0</v>
      </c>
      <c r="Q141" s="42">
        <f t="shared" si="17"/>
        <v>180</v>
      </c>
      <c r="R141" s="42">
        <f t="shared" si="18"/>
        <v>3</v>
      </c>
      <c r="U141" s="39"/>
      <c r="V141" s="39"/>
      <c r="W141" s="10"/>
      <c r="X141" s="6"/>
    </row>
    <row r="142" spans="1:24">
      <c r="A142" s="44">
        <v>45292</v>
      </c>
      <c r="B142" s="1" t="str">
        <f t="shared" si="13"/>
        <v>enero</v>
      </c>
      <c r="C142" t="s">
        <v>229</v>
      </c>
      <c r="D142" t="s">
        <v>230</v>
      </c>
      <c r="E142" t="str">
        <f>+VLOOKUP(F142,'[1]DIVIPOLA MPIO'!$A$5:$B$1125,2,0)</f>
        <v>Meta</v>
      </c>
      <c r="F142" t="s">
        <v>78</v>
      </c>
      <c r="G142" t="s">
        <v>231</v>
      </c>
      <c r="H142" t="s">
        <v>234</v>
      </c>
      <c r="I142" t="s">
        <v>15</v>
      </c>
      <c r="J142" t="s">
        <v>16</v>
      </c>
      <c r="K142" s="2">
        <v>2</v>
      </c>
      <c r="L142" s="2">
        <v>30</v>
      </c>
      <c r="M142" s="25">
        <v>1</v>
      </c>
      <c r="N142" s="40">
        <f t="shared" si="14"/>
        <v>1</v>
      </c>
      <c r="O142" s="41" t="str">
        <f t="shared" si="15"/>
        <v>1</v>
      </c>
      <c r="P142" s="41">
        <f t="shared" si="16"/>
        <v>0</v>
      </c>
      <c r="Q142" s="42">
        <f t="shared" si="17"/>
        <v>60</v>
      </c>
      <c r="R142" s="42">
        <f t="shared" si="18"/>
        <v>1</v>
      </c>
      <c r="U142" s="39"/>
      <c r="V142" s="39"/>
      <c r="W142" s="10"/>
      <c r="X142" s="6"/>
    </row>
    <row r="143" spans="1:24">
      <c r="A143" s="44">
        <v>45292</v>
      </c>
      <c r="B143" s="1" t="str">
        <f t="shared" si="13"/>
        <v>enero</v>
      </c>
      <c r="C143" t="s">
        <v>229</v>
      </c>
      <c r="D143" t="s">
        <v>230</v>
      </c>
      <c r="E143" t="str">
        <f>+VLOOKUP(F143,'[1]DIVIPOLA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123</v>
      </c>
      <c r="K143" s="2">
        <v>2</v>
      </c>
      <c r="L143" s="2">
        <v>24</v>
      </c>
      <c r="M143" s="25">
        <v>40</v>
      </c>
      <c r="N143" s="40">
        <f t="shared" si="14"/>
        <v>2</v>
      </c>
      <c r="O143" s="41" t="str">
        <f t="shared" si="15"/>
        <v>40</v>
      </c>
      <c r="P143" s="41">
        <f t="shared" si="16"/>
        <v>0</v>
      </c>
      <c r="Q143" s="42">
        <f t="shared" si="17"/>
        <v>2400</v>
      </c>
      <c r="R143" s="42">
        <f t="shared" si="18"/>
        <v>40</v>
      </c>
      <c r="U143" s="39"/>
      <c r="V143" s="39"/>
      <c r="W143" s="10"/>
      <c r="X143" s="6"/>
    </row>
    <row r="144" spans="1:24">
      <c r="A144" s="44">
        <v>45292</v>
      </c>
      <c r="B144" s="1" t="str">
        <f t="shared" si="13"/>
        <v>enero</v>
      </c>
      <c r="C144" t="s">
        <v>229</v>
      </c>
      <c r="D144" t="s">
        <v>230</v>
      </c>
      <c r="E144" t="str">
        <f>+VLOOKUP(F144,'[1]DIVIPOLA MPIO'!$A$5:$B$1125,2,0)</f>
        <v>Meta</v>
      </c>
      <c r="F144" t="s">
        <v>78</v>
      </c>
      <c r="G144" t="s">
        <v>231</v>
      </c>
      <c r="H144" t="s">
        <v>234</v>
      </c>
      <c r="I144" t="s">
        <v>15</v>
      </c>
      <c r="J144" t="s">
        <v>412</v>
      </c>
      <c r="K144" s="2">
        <v>3</v>
      </c>
      <c r="L144" s="2">
        <v>30</v>
      </c>
      <c r="M144" s="25">
        <v>1</v>
      </c>
      <c r="N144" s="40">
        <f t="shared" si="14"/>
        <v>1</v>
      </c>
      <c r="O144" s="41" t="str">
        <f t="shared" si="15"/>
        <v>1</v>
      </c>
      <c r="P144" s="41">
        <f t="shared" si="16"/>
        <v>0</v>
      </c>
      <c r="Q144" s="42">
        <f t="shared" si="17"/>
        <v>60</v>
      </c>
      <c r="R144" s="42">
        <f t="shared" si="18"/>
        <v>1</v>
      </c>
      <c r="U144" s="39"/>
      <c r="V144" s="39"/>
      <c r="W144" s="10"/>
      <c r="X144" s="6"/>
    </row>
    <row r="145" spans="1:24">
      <c r="A145" s="44">
        <v>45292</v>
      </c>
      <c r="B145" s="1" t="str">
        <f t="shared" si="13"/>
        <v>enero</v>
      </c>
      <c r="C145" t="s">
        <v>229</v>
      </c>
      <c r="D145" t="s">
        <v>230</v>
      </c>
      <c r="E145" t="str">
        <f>+VLOOKUP(F145,'[1]DIVIPOLA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5">
        <v>20</v>
      </c>
      <c r="N145" s="40">
        <f t="shared" si="14"/>
        <v>2</v>
      </c>
      <c r="O145" s="41" t="str">
        <f t="shared" si="15"/>
        <v>20</v>
      </c>
      <c r="P145" s="41">
        <f t="shared" si="16"/>
        <v>0</v>
      </c>
      <c r="Q145" s="42">
        <f t="shared" si="17"/>
        <v>1200</v>
      </c>
      <c r="R145" s="42">
        <f t="shared" si="18"/>
        <v>20</v>
      </c>
      <c r="U145" s="39"/>
      <c r="V145" s="39"/>
      <c r="W145" s="10"/>
      <c r="X145" s="6"/>
    </row>
    <row r="146" spans="1:24">
      <c r="A146" s="44">
        <v>45292</v>
      </c>
      <c r="B146" s="1" t="str">
        <f t="shared" si="13"/>
        <v>enero</v>
      </c>
      <c r="C146" t="s">
        <v>235</v>
      </c>
      <c r="D146" t="s">
        <v>236</v>
      </c>
      <c r="E146" t="str">
        <f>+VLOOKUP(F146,'[1]DIVIPOLA MPIO'!$A$5:$B$1125,2,0)</f>
        <v>Valle del Cauca</v>
      </c>
      <c r="F146" t="s">
        <v>464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5">
        <v>243</v>
      </c>
      <c r="N146" s="40">
        <f t="shared" si="14"/>
        <v>3</v>
      </c>
      <c r="O146" s="41" t="str">
        <f t="shared" si="15"/>
        <v>24</v>
      </c>
      <c r="P146" s="41" t="str">
        <f t="shared" si="16"/>
        <v>3</v>
      </c>
      <c r="Q146" s="42">
        <f t="shared" si="17"/>
        <v>1443</v>
      </c>
      <c r="R146" s="42">
        <f t="shared" si="18"/>
        <v>24.05</v>
      </c>
      <c r="U146" s="39"/>
      <c r="V146" s="39"/>
      <c r="W146" s="10"/>
      <c r="X146" s="6"/>
    </row>
    <row r="147" spans="1:24">
      <c r="A147" s="44">
        <v>45292</v>
      </c>
      <c r="B147" s="1" t="str">
        <f t="shared" si="13"/>
        <v>enero</v>
      </c>
      <c r="C147" t="s">
        <v>235</v>
      </c>
      <c r="D147" t="s">
        <v>236</v>
      </c>
      <c r="E147" t="str">
        <f>+VLOOKUP(F147,'[1]DIVIPOLA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5">
        <v>379</v>
      </c>
      <c r="N147" s="40">
        <f t="shared" si="14"/>
        <v>3</v>
      </c>
      <c r="O147" s="41" t="str">
        <f t="shared" si="15"/>
        <v>37</v>
      </c>
      <c r="P147" s="41" t="str">
        <f t="shared" si="16"/>
        <v>9</v>
      </c>
      <c r="Q147" s="42">
        <f t="shared" si="17"/>
        <v>2229</v>
      </c>
      <c r="R147" s="42">
        <f t="shared" si="18"/>
        <v>37.15</v>
      </c>
      <c r="U147" s="39"/>
      <c r="V147" s="39"/>
      <c r="W147" s="10"/>
      <c r="X147" s="6"/>
    </row>
    <row r="148" spans="1:24">
      <c r="A148" s="44">
        <v>45292</v>
      </c>
      <c r="B148" s="1" t="str">
        <f t="shared" si="13"/>
        <v>enero</v>
      </c>
      <c r="C148" t="s">
        <v>235</v>
      </c>
      <c r="D148" t="s">
        <v>236</v>
      </c>
      <c r="E148" t="str">
        <f>+VLOOKUP(F148,'[1]DIVIPOLA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5">
        <v>593</v>
      </c>
      <c r="N148" s="40">
        <f t="shared" si="14"/>
        <v>3</v>
      </c>
      <c r="O148" s="41" t="str">
        <f t="shared" si="15"/>
        <v>59</v>
      </c>
      <c r="P148" s="41" t="str">
        <f t="shared" si="16"/>
        <v>3</v>
      </c>
      <c r="Q148" s="42">
        <f t="shared" si="17"/>
        <v>3543</v>
      </c>
      <c r="R148" s="42">
        <f t="shared" si="18"/>
        <v>59.05</v>
      </c>
      <c r="U148" s="39"/>
      <c r="V148" s="39"/>
      <c r="W148" s="10"/>
      <c r="X148" s="6"/>
    </row>
    <row r="149" spans="1:24">
      <c r="A149" s="44">
        <v>45323</v>
      </c>
      <c r="B149" s="1" t="str">
        <f t="shared" si="13"/>
        <v>febrero</v>
      </c>
      <c r="C149" t="s">
        <v>10</v>
      </c>
      <c r="D149" t="s">
        <v>11</v>
      </c>
      <c r="E149" t="str">
        <f>+VLOOKUP(F149,'[1]DIVIPOLA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5">
        <v>230</v>
      </c>
      <c r="N149" s="40">
        <f t="shared" si="14"/>
        <v>3</v>
      </c>
      <c r="O149" s="41" t="str">
        <f t="shared" si="15"/>
        <v>23</v>
      </c>
      <c r="P149" s="41" t="str">
        <f t="shared" si="16"/>
        <v>0</v>
      </c>
      <c r="Q149" s="42">
        <f t="shared" si="17"/>
        <v>1380</v>
      </c>
      <c r="R149" s="42">
        <f t="shared" si="18"/>
        <v>23</v>
      </c>
      <c r="U149" s="39"/>
      <c r="V149" s="39"/>
      <c r="W149" s="10"/>
      <c r="X149" s="6"/>
    </row>
    <row r="150" spans="1:24">
      <c r="A150" s="44">
        <v>45323</v>
      </c>
      <c r="B150" s="1" t="str">
        <f t="shared" si="13"/>
        <v>febrero</v>
      </c>
      <c r="C150" t="s">
        <v>10</v>
      </c>
      <c r="D150" t="s">
        <v>11</v>
      </c>
      <c r="E150" t="str">
        <f>+VLOOKUP(F150,'[1]DIVIPOLA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5">
        <v>4</v>
      </c>
      <c r="N150" s="40">
        <f t="shared" si="14"/>
        <v>1</v>
      </c>
      <c r="O150" s="41" t="str">
        <f t="shared" si="15"/>
        <v>4</v>
      </c>
      <c r="P150" s="41">
        <f t="shared" si="16"/>
        <v>0</v>
      </c>
      <c r="Q150" s="42">
        <f t="shared" si="17"/>
        <v>240</v>
      </c>
      <c r="R150" s="42">
        <f t="shared" si="18"/>
        <v>4</v>
      </c>
      <c r="U150" s="39"/>
      <c r="V150" s="39"/>
      <c r="W150" s="10"/>
      <c r="X150" s="6"/>
    </row>
    <row r="151" spans="1:24">
      <c r="A151" s="44">
        <v>45323</v>
      </c>
      <c r="B151" s="1" t="str">
        <f t="shared" si="13"/>
        <v>febrero</v>
      </c>
      <c r="C151" t="s">
        <v>10</v>
      </c>
      <c r="D151" t="s">
        <v>11</v>
      </c>
      <c r="E151" t="str">
        <f>+VLOOKUP(F151,'[1]DIVIPOLA MPIO'!$A$5:$B$1125,2,0)</f>
        <v>Casanare</v>
      </c>
      <c r="F151" t="s">
        <v>460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5">
        <v>2</v>
      </c>
      <c r="N151" s="40">
        <f t="shared" si="14"/>
        <v>1</v>
      </c>
      <c r="O151" s="41" t="str">
        <f t="shared" si="15"/>
        <v>2</v>
      </c>
      <c r="P151" s="41">
        <f t="shared" si="16"/>
        <v>0</v>
      </c>
      <c r="Q151" s="42">
        <f t="shared" si="17"/>
        <v>120</v>
      </c>
      <c r="R151" s="42">
        <f t="shared" si="18"/>
        <v>2</v>
      </c>
      <c r="U151" s="39"/>
      <c r="V151" s="39"/>
      <c r="W151" s="10"/>
      <c r="X151" s="6"/>
    </row>
    <row r="152" spans="1:24">
      <c r="A152" s="44">
        <v>45323</v>
      </c>
      <c r="B152" s="1" t="str">
        <f t="shared" si="13"/>
        <v>febrero</v>
      </c>
      <c r="C152" t="s">
        <v>10</v>
      </c>
      <c r="D152" t="s">
        <v>11</v>
      </c>
      <c r="E152" t="str">
        <f>+VLOOKUP(F152,'[1]DIVIPOLA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5">
        <v>7</v>
      </c>
      <c r="N152" s="40">
        <f t="shared" si="14"/>
        <v>1</v>
      </c>
      <c r="O152" s="41" t="str">
        <f t="shared" si="15"/>
        <v>7</v>
      </c>
      <c r="P152" s="41">
        <f t="shared" si="16"/>
        <v>0</v>
      </c>
      <c r="Q152" s="42">
        <f t="shared" si="17"/>
        <v>420</v>
      </c>
      <c r="R152" s="42">
        <f t="shared" si="18"/>
        <v>7</v>
      </c>
      <c r="U152" s="39"/>
      <c r="V152" s="39"/>
      <c r="W152" s="10"/>
      <c r="X152" s="6"/>
    </row>
    <row r="153" spans="1:24">
      <c r="A153" s="44">
        <v>45323</v>
      </c>
      <c r="B153" s="1" t="str">
        <f t="shared" si="13"/>
        <v>febrero</v>
      </c>
      <c r="C153" t="s">
        <v>10</v>
      </c>
      <c r="D153" t="s">
        <v>11</v>
      </c>
      <c r="E153" t="str">
        <f>+VLOOKUP(F153,'[1]DIVIPOLA MPIO'!$A$5:$B$1125,2,0)</f>
        <v>Casanare</v>
      </c>
      <c r="F153" t="s">
        <v>465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5">
        <v>750</v>
      </c>
      <c r="N153" s="40">
        <f t="shared" si="14"/>
        <v>3</v>
      </c>
      <c r="O153" s="41" t="str">
        <f t="shared" si="15"/>
        <v>75</v>
      </c>
      <c r="P153" s="41" t="str">
        <f t="shared" si="16"/>
        <v>0</v>
      </c>
      <c r="Q153" s="42">
        <f t="shared" si="17"/>
        <v>4500</v>
      </c>
      <c r="R153" s="42">
        <f t="shared" si="18"/>
        <v>75</v>
      </c>
      <c r="U153" s="39"/>
      <c r="V153" s="39"/>
      <c r="W153" s="10"/>
      <c r="X153" s="6"/>
    </row>
    <row r="154" spans="1:24">
      <c r="A154" s="44">
        <v>45323</v>
      </c>
      <c r="B154" s="1" t="str">
        <f t="shared" si="13"/>
        <v>febrero</v>
      </c>
      <c r="C154" t="s">
        <v>10</v>
      </c>
      <c r="D154" t="s">
        <v>11</v>
      </c>
      <c r="E154" t="str">
        <f>+VLOOKUP(F154,'[1]DIVIPOLA MPIO'!$A$5:$B$1125,2,0)</f>
        <v>Bolívar</v>
      </c>
      <c r="F154" t="s">
        <v>467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5">
        <v>530</v>
      </c>
      <c r="N154" s="40">
        <f t="shared" si="14"/>
        <v>3</v>
      </c>
      <c r="O154" s="41" t="str">
        <f t="shared" si="15"/>
        <v>53</v>
      </c>
      <c r="P154" s="41" t="str">
        <f t="shared" si="16"/>
        <v>0</v>
      </c>
      <c r="Q154" s="42">
        <f t="shared" si="17"/>
        <v>3180</v>
      </c>
      <c r="R154" s="42">
        <f t="shared" si="18"/>
        <v>53</v>
      </c>
      <c r="U154" s="39"/>
      <c r="V154" s="39"/>
      <c r="W154" s="10"/>
      <c r="X154" s="6"/>
    </row>
    <row r="155" spans="1:24">
      <c r="A155" s="44">
        <v>45323</v>
      </c>
      <c r="B155" s="1" t="str">
        <f t="shared" si="13"/>
        <v>febrero</v>
      </c>
      <c r="C155" t="s">
        <v>10</v>
      </c>
      <c r="D155" t="s">
        <v>11</v>
      </c>
      <c r="E155" t="str">
        <f>+VLOOKUP(F155,'[1]DIVIPOLA MPIO'!$A$5:$B$1125,2,0)</f>
        <v>Bolívar</v>
      </c>
      <c r="F155" t="s">
        <v>467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5">
        <v>430</v>
      </c>
      <c r="N155" s="40">
        <f t="shared" si="14"/>
        <v>3</v>
      </c>
      <c r="O155" s="41" t="str">
        <f t="shared" si="15"/>
        <v>43</v>
      </c>
      <c r="P155" s="41" t="str">
        <f t="shared" si="16"/>
        <v>0</v>
      </c>
      <c r="Q155" s="42">
        <f t="shared" si="17"/>
        <v>2580</v>
      </c>
      <c r="R155" s="42">
        <f t="shared" si="18"/>
        <v>43</v>
      </c>
      <c r="U155" s="39"/>
      <c r="V155" s="39"/>
      <c r="W155" s="10"/>
      <c r="X155" s="6"/>
    </row>
    <row r="156" spans="1:24">
      <c r="A156" s="44">
        <v>45323</v>
      </c>
      <c r="B156" s="1" t="str">
        <f t="shared" si="13"/>
        <v>febrero</v>
      </c>
      <c r="C156" t="s">
        <v>22</v>
      </c>
      <c r="D156" t="s">
        <v>23</v>
      </c>
      <c r="E156" t="str">
        <f>+VLOOKUP(F156,'[1]DIVIPOLA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5">
        <v>430</v>
      </c>
      <c r="N156" s="40">
        <f t="shared" si="14"/>
        <v>3</v>
      </c>
      <c r="O156" s="41" t="str">
        <f t="shared" si="15"/>
        <v>43</v>
      </c>
      <c r="P156" s="41" t="str">
        <f t="shared" si="16"/>
        <v>0</v>
      </c>
      <c r="Q156" s="42">
        <f t="shared" si="17"/>
        <v>2580</v>
      </c>
      <c r="R156" s="42">
        <f t="shared" si="18"/>
        <v>43</v>
      </c>
      <c r="U156" s="39"/>
      <c r="V156" s="39"/>
      <c r="W156" s="10"/>
      <c r="X156" s="6"/>
    </row>
    <row r="157" spans="1:24">
      <c r="A157" s="44">
        <v>45323</v>
      </c>
      <c r="B157" s="1" t="str">
        <f t="shared" si="13"/>
        <v>febrero</v>
      </c>
      <c r="C157" t="s">
        <v>22</v>
      </c>
      <c r="D157" t="s">
        <v>23</v>
      </c>
      <c r="E157" t="str">
        <f>+VLOOKUP(F157,'[1]DIVIPOLA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5">
        <v>506</v>
      </c>
      <c r="N157" s="40">
        <f t="shared" si="14"/>
        <v>3</v>
      </c>
      <c r="O157" s="41" t="str">
        <f t="shared" si="15"/>
        <v>50</v>
      </c>
      <c r="P157" s="41" t="str">
        <f t="shared" si="16"/>
        <v>6</v>
      </c>
      <c r="Q157" s="42">
        <f t="shared" si="17"/>
        <v>3006</v>
      </c>
      <c r="R157" s="42">
        <f t="shared" si="18"/>
        <v>50.1</v>
      </c>
      <c r="U157" s="39"/>
      <c r="V157" s="39"/>
      <c r="W157" s="10"/>
      <c r="X157" s="6"/>
    </row>
    <row r="158" spans="1:24">
      <c r="A158" s="44">
        <v>45323</v>
      </c>
      <c r="B158" s="1" t="str">
        <f t="shared" si="13"/>
        <v>febrero</v>
      </c>
      <c r="C158" t="s">
        <v>22</v>
      </c>
      <c r="D158" t="s">
        <v>23</v>
      </c>
      <c r="E158" t="str">
        <f>+VLOOKUP(F158,'[1]DIVIPOLA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5">
        <v>1030</v>
      </c>
      <c r="N158" s="40">
        <f t="shared" si="14"/>
        <v>4</v>
      </c>
      <c r="O158" s="41" t="str">
        <f t="shared" si="15"/>
        <v>10</v>
      </c>
      <c r="P158" s="41" t="str">
        <f t="shared" si="16"/>
        <v>30</v>
      </c>
      <c r="Q158" s="42">
        <f t="shared" si="17"/>
        <v>630</v>
      </c>
      <c r="R158" s="42">
        <f t="shared" si="18"/>
        <v>10.5</v>
      </c>
      <c r="U158" s="39"/>
      <c r="V158" s="39"/>
      <c r="W158" s="10"/>
      <c r="X158" s="6"/>
    </row>
    <row r="159" spans="1:24">
      <c r="A159" s="44">
        <v>45323</v>
      </c>
      <c r="B159" s="1" t="str">
        <f t="shared" si="13"/>
        <v>febrero</v>
      </c>
      <c r="C159" t="s">
        <v>22</v>
      </c>
      <c r="D159" t="s">
        <v>23</v>
      </c>
      <c r="E159" t="str">
        <f>+VLOOKUP(F159,'[1]DIVIPOLA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5">
        <v>11</v>
      </c>
      <c r="N159" s="40">
        <f t="shared" si="14"/>
        <v>2</v>
      </c>
      <c r="O159" s="41" t="str">
        <f t="shared" si="15"/>
        <v>11</v>
      </c>
      <c r="P159" s="41">
        <f t="shared" si="16"/>
        <v>0</v>
      </c>
      <c r="Q159" s="42">
        <f t="shared" si="17"/>
        <v>660</v>
      </c>
      <c r="R159" s="42">
        <f t="shared" si="18"/>
        <v>11</v>
      </c>
      <c r="U159" s="39"/>
      <c r="V159" s="39"/>
      <c r="W159" s="10"/>
      <c r="X159" s="6"/>
    </row>
    <row r="160" spans="1:24">
      <c r="A160" s="44">
        <v>45323</v>
      </c>
      <c r="B160" s="1" t="str">
        <f t="shared" si="13"/>
        <v>febrero</v>
      </c>
      <c r="C160" t="s">
        <v>22</v>
      </c>
      <c r="D160" t="s">
        <v>23</v>
      </c>
      <c r="E160" t="str">
        <f>+VLOOKUP(F160,'[1]DIVIPOLA MPIO'!$A$5:$B$1125,2,0)</f>
        <v>La Guajira</v>
      </c>
      <c r="F160" t="s">
        <v>28</v>
      </c>
      <c r="G160" t="s">
        <v>247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5">
        <v>1242</v>
      </c>
      <c r="N160" s="40">
        <f t="shared" si="14"/>
        <v>4</v>
      </c>
      <c r="O160" s="41" t="str">
        <f t="shared" si="15"/>
        <v>12</v>
      </c>
      <c r="P160" s="41" t="str">
        <f t="shared" si="16"/>
        <v>42</v>
      </c>
      <c r="Q160" s="42">
        <f t="shared" si="17"/>
        <v>762</v>
      </c>
      <c r="R160" s="42">
        <f t="shared" si="18"/>
        <v>12.7</v>
      </c>
      <c r="U160" s="39"/>
      <c r="V160" s="39"/>
      <c r="W160" s="10"/>
      <c r="X160" s="6"/>
    </row>
    <row r="161" spans="1:24">
      <c r="A161" s="44">
        <v>45323</v>
      </c>
      <c r="B161" s="1" t="str">
        <f t="shared" si="13"/>
        <v>febrero</v>
      </c>
      <c r="C161" t="s">
        <v>22</v>
      </c>
      <c r="D161" t="s">
        <v>23</v>
      </c>
      <c r="E161" t="str">
        <f>+VLOOKUP(F161,'[1]DIVIPOLA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5">
        <v>2118</v>
      </c>
      <c r="N161" s="40">
        <f t="shared" si="14"/>
        <v>4</v>
      </c>
      <c r="O161" s="41" t="str">
        <f t="shared" si="15"/>
        <v>21</v>
      </c>
      <c r="P161" s="41" t="str">
        <f t="shared" si="16"/>
        <v>18</v>
      </c>
      <c r="Q161" s="42">
        <f t="shared" si="17"/>
        <v>1278</v>
      </c>
      <c r="R161" s="42">
        <f t="shared" si="18"/>
        <v>21.3</v>
      </c>
      <c r="U161" s="39"/>
      <c r="V161" s="39"/>
      <c r="W161" s="10"/>
      <c r="X161" s="6"/>
    </row>
    <row r="162" spans="1:24">
      <c r="A162" s="44">
        <v>45323</v>
      </c>
      <c r="B162" s="1" t="str">
        <f t="shared" si="13"/>
        <v>febrero</v>
      </c>
      <c r="C162" t="s">
        <v>22</v>
      </c>
      <c r="D162" t="s">
        <v>23</v>
      </c>
      <c r="E162" t="str">
        <f>+VLOOKUP(F162,'[1]DIVIPOLA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5">
        <v>2</v>
      </c>
      <c r="N162" s="40">
        <f t="shared" si="14"/>
        <v>1</v>
      </c>
      <c r="O162" s="41" t="str">
        <f t="shared" si="15"/>
        <v>2</v>
      </c>
      <c r="P162" s="41">
        <f t="shared" si="16"/>
        <v>0</v>
      </c>
      <c r="Q162" s="42">
        <f t="shared" si="17"/>
        <v>120</v>
      </c>
      <c r="R162" s="42">
        <f t="shared" si="18"/>
        <v>2</v>
      </c>
      <c r="U162" s="39"/>
      <c r="V162" s="39"/>
      <c r="W162" s="10"/>
      <c r="X162" s="6"/>
    </row>
    <row r="163" spans="1:24">
      <c r="A163" s="44">
        <v>45323</v>
      </c>
      <c r="B163" s="1" t="str">
        <f t="shared" si="13"/>
        <v>febrero</v>
      </c>
      <c r="C163" t="s">
        <v>22</v>
      </c>
      <c r="D163" t="s">
        <v>23</v>
      </c>
      <c r="E163" t="str">
        <f>+VLOOKUP(F163,'[1]DIVIPOLA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5">
        <v>3412</v>
      </c>
      <c r="N163" s="40">
        <f t="shared" si="14"/>
        <v>4</v>
      </c>
      <c r="O163" s="41" t="str">
        <f t="shared" si="15"/>
        <v>34</v>
      </c>
      <c r="P163" s="41" t="str">
        <f t="shared" si="16"/>
        <v>12</v>
      </c>
      <c r="Q163" s="42">
        <f t="shared" si="17"/>
        <v>2052</v>
      </c>
      <c r="R163" s="42">
        <f t="shared" si="18"/>
        <v>34.200000000000003</v>
      </c>
      <c r="U163" s="39"/>
      <c r="V163" s="39"/>
      <c r="W163" s="10"/>
      <c r="X163" s="6"/>
    </row>
    <row r="164" spans="1:24">
      <c r="A164" s="44">
        <v>45323</v>
      </c>
      <c r="B164" s="1" t="str">
        <f t="shared" si="13"/>
        <v>febrero</v>
      </c>
      <c r="C164" t="s">
        <v>22</v>
      </c>
      <c r="D164" t="s">
        <v>23</v>
      </c>
      <c r="E164" t="str">
        <f>+VLOOKUP(F164,'[1]DIVIPOLA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5">
        <v>6618</v>
      </c>
      <c r="N164" s="40">
        <f t="shared" si="14"/>
        <v>4</v>
      </c>
      <c r="O164" s="41" t="str">
        <f t="shared" si="15"/>
        <v>66</v>
      </c>
      <c r="P164" s="41" t="str">
        <f t="shared" si="16"/>
        <v>18</v>
      </c>
      <c r="Q164" s="42">
        <f t="shared" si="17"/>
        <v>3978</v>
      </c>
      <c r="R164" s="42">
        <f t="shared" si="18"/>
        <v>66.3</v>
      </c>
      <c r="U164" s="39"/>
      <c r="V164" s="39"/>
      <c r="W164" s="10"/>
      <c r="X164" s="6"/>
    </row>
    <row r="165" spans="1:24">
      <c r="A165" s="44">
        <v>45323</v>
      </c>
      <c r="B165" s="1" t="str">
        <f t="shared" si="13"/>
        <v>febrero</v>
      </c>
      <c r="C165" t="s">
        <v>22</v>
      </c>
      <c r="D165" t="s">
        <v>23</v>
      </c>
      <c r="E165" t="str">
        <f>+VLOOKUP(F165,'[1]DIVIPOLA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5">
        <v>5612</v>
      </c>
      <c r="N165" s="40">
        <f t="shared" si="14"/>
        <v>4</v>
      </c>
      <c r="O165" s="41" t="str">
        <f t="shared" si="15"/>
        <v>56</v>
      </c>
      <c r="P165" s="41" t="str">
        <f t="shared" si="16"/>
        <v>12</v>
      </c>
      <c r="Q165" s="42">
        <f t="shared" si="17"/>
        <v>3372</v>
      </c>
      <c r="R165" s="42">
        <f t="shared" si="18"/>
        <v>56.2</v>
      </c>
      <c r="U165" s="39"/>
      <c r="V165" s="39"/>
      <c r="W165" s="10"/>
      <c r="X165" s="6"/>
    </row>
    <row r="166" spans="1:24">
      <c r="A166" s="44">
        <v>45323</v>
      </c>
      <c r="B166" s="1" t="str">
        <f t="shared" si="13"/>
        <v>febrero</v>
      </c>
      <c r="C166" t="s">
        <v>22</v>
      </c>
      <c r="D166" t="s">
        <v>23</v>
      </c>
      <c r="E166" t="str">
        <f>+VLOOKUP(F166,'[1]DIVIPOLA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5">
        <v>3636</v>
      </c>
      <c r="N166" s="40">
        <f t="shared" si="14"/>
        <v>4</v>
      </c>
      <c r="O166" s="41" t="str">
        <f t="shared" si="15"/>
        <v>36</v>
      </c>
      <c r="P166" s="41" t="str">
        <f t="shared" si="16"/>
        <v>36</v>
      </c>
      <c r="Q166" s="42">
        <f t="shared" si="17"/>
        <v>2196</v>
      </c>
      <c r="R166" s="42">
        <f t="shared" si="18"/>
        <v>36.6</v>
      </c>
      <c r="U166" s="39"/>
      <c r="V166" s="39"/>
      <c r="W166" s="10"/>
      <c r="X166" s="6"/>
    </row>
    <row r="167" spans="1:24">
      <c r="A167" s="44">
        <v>45323</v>
      </c>
      <c r="B167" s="1" t="str">
        <f t="shared" si="13"/>
        <v>febrero</v>
      </c>
      <c r="C167" t="s">
        <v>248</v>
      </c>
      <c r="D167" t="s">
        <v>249</v>
      </c>
      <c r="E167" t="str">
        <f>+VLOOKUP(F167,'[1]DIVIPOLA MPIO'!$A$5:$B$1125,2,0)</f>
        <v>Bolívar</v>
      </c>
      <c r="F167" t="s">
        <v>467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5">
        <v>1</v>
      </c>
      <c r="N167" s="40">
        <f t="shared" si="14"/>
        <v>1</v>
      </c>
      <c r="O167" s="41" t="str">
        <f t="shared" si="15"/>
        <v>1</v>
      </c>
      <c r="P167" s="41">
        <f t="shared" si="16"/>
        <v>0</v>
      </c>
      <c r="Q167" s="42">
        <f t="shared" si="17"/>
        <v>60</v>
      </c>
      <c r="R167" s="42">
        <f t="shared" si="18"/>
        <v>1</v>
      </c>
      <c r="U167" s="39"/>
      <c r="V167" s="39"/>
      <c r="W167" s="10"/>
      <c r="X167" s="6"/>
    </row>
    <row r="168" spans="1:24">
      <c r="A168" s="44">
        <v>45323</v>
      </c>
      <c r="B168" s="1" t="str">
        <f t="shared" si="13"/>
        <v>febrero</v>
      </c>
      <c r="C168" t="s">
        <v>248</v>
      </c>
      <c r="D168" t="s">
        <v>249</v>
      </c>
      <c r="E168" t="str">
        <f>+VLOOKUP(F168,'[1]DIVIPOLA MPIO'!$A$5:$B$1125,2,0)</f>
        <v>Bolívar</v>
      </c>
      <c r="F168" t="s">
        <v>467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5">
        <v>3</v>
      </c>
      <c r="N168" s="40">
        <f t="shared" si="14"/>
        <v>1</v>
      </c>
      <c r="O168" s="41" t="str">
        <f t="shared" si="15"/>
        <v>3</v>
      </c>
      <c r="P168" s="41">
        <f t="shared" si="16"/>
        <v>0</v>
      </c>
      <c r="Q168" s="42">
        <f t="shared" si="17"/>
        <v>180</v>
      </c>
      <c r="R168" s="42">
        <f t="shared" si="18"/>
        <v>3</v>
      </c>
      <c r="U168" s="39"/>
      <c r="V168" s="39"/>
      <c r="W168" s="10"/>
      <c r="X168" s="6"/>
    </row>
    <row r="169" spans="1:24">
      <c r="A169" s="44">
        <v>45323</v>
      </c>
      <c r="B169" s="1" t="str">
        <f t="shared" si="13"/>
        <v>febrero</v>
      </c>
      <c r="C169" t="s">
        <v>253</v>
      </c>
      <c r="D169" t="s">
        <v>254</v>
      </c>
      <c r="E169" t="str">
        <f>+VLOOKUP(F169,'[1]DIVIPOLA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5">
        <v>3</v>
      </c>
      <c r="N169" s="40">
        <f t="shared" si="14"/>
        <v>1</v>
      </c>
      <c r="O169" s="41" t="str">
        <f t="shared" si="15"/>
        <v>3</v>
      </c>
      <c r="P169" s="41">
        <f t="shared" si="16"/>
        <v>0</v>
      </c>
      <c r="Q169" s="42">
        <f t="shared" si="17"/>
        <v>180</v>
      </c>
      <c r="R169" s="42">
        <f t="shared" si="18"/>
        <v>3</v>
      </c>
      <c r="U169" s="39"/>
      <c r="V169" s="39"/>
      <c r="W169" s="10"/>
      <c r="X169" s="6"/>
    </row>
    <row r="170" spans="1:24">
      <c r="A170" s="44">
        <v>45323</v>
      </c>
      <c r="B170" s="1" t="str">
        <f t="shared" si="13"/>
        <v>febrero</v>
      </c>
      <c r="C170" t="s">
        <v>38</v>
      </c>
      <c r="D170" t="s">
        <v>39</v>
      </c>
      <c r="E170" t="str">
        <f>+VLOOKUP(F170,'[1]DIVIPOLA MPIO'!$A$5:$B$1125,2,0)</f>
        <v>Antioquia</v>
      </c>
      <c r="F170" t="s">
        <v>454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5">
        <v>44</v>
      </c>
      <c r="N170" s="40">
        <f t="shared" si="14"/>
        <v>2</v>
      </c>
      <c r="O170" s="41" t="str">
        <f t="shared" si="15"/>
        <v>44</v>
      </c>
      <c r="P170" s="41">
        <f t="shared" si="16"/>
        <v>0</v>
      </c>
      <c r="Q170" s="42">
        <f t="shared" si="17"/>
        <v>2640</v>
      </c>
      <c r="R170" s="42">
        <f t="shared" si="18"/>
        <v>44</v>
      </c>
      <c r="U170" s="39"/>
      <c r="V170" s="39"/>
      <c r="W170" s="10"/>
      <c r="X170" s="6"/>
    </row>
    <row r="171" spans="1:24">
      <c r="A171" s="44">
        <v>45323</v>
      </c>
      <c r="B171" s="1" t="str">
        <f t="shared" si="13"/>
        <v>febrero</v>
      </c>
      <c r="C171" t="s">
        <v>38</v>
      </c>
      <c r="D171" t="s">
        <v>39</v>
      </c>
      <c r="E171" t="str">
        <f>+VLOOKUP(F171,'[1]DIVIPOLA MPIO'!$A$5:$B$1125,2,0)</f>
        <v>Antioquia</v>
      </c>
      <c r="F171" t="s">
        <v>454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5">
        <v>27</v>
      </c>
      <c r="N171" s="40">
        <f t="shared" si="14"/>
        <v>2</v>
      </c>
      <c r="O171" s="41" t="str">
        <f t="shared" si="15"/>
        <v>27</v>
      </c>
      <c r="P171" s="41">
        <f t="shared" si="16"/>
        <v>0</v>
      </c>
      <c r="Q171" s="42">
        <f t="shared" si="17"/>
        <v>1620</v>
      </c>
      <c r="R171" s="42">
        <f t="shared" si="18"/>
        <v>27</v>
      </c>
      <c r="U171" s="39"/>
      <c r="V171" s="39"/>
      <c r="W171" s="10"/>
      <c r="X171" s="6"/>
    </row>
    <row r="172" spans="1:24">
      <c r="A172" s="44">
        <v>45323</v>
      </c>
      <c r="B172" s="1" t="str">
        <f t="shared" si="13"/>
        <v>febrero</v>
      </c>
      <c r="C172" t="s">
        <v>38</v>
      </c>
      <c r="D172" t="s">
        <v>39</v>
      </c>
      <c r="E172" t="str">
        <f>+VLOOKUP(F172,'[1]DIVIPOLA MPIO'!$A$5:$B$1125,2,0)</f>
        <v>Antioquia</v>
      </c>
      <c r="F172" t="s">
        <v>454</v>
      </c>
      <c r="G172" t="s">
        <v>41</v>
      </c>
      <c r="H172" t="s">
        <v>44</v>
      </c>
      <c r="I172" t="s">
        <v>43</v>
      </c>
      <c r="J172" t="s">
        <v>412</v>
      </c>
      <c r="K172" s="2">
        <v>8</v>
      </c>
      <c r="L172" s="2">
        <v>641</v>
      </c>
      <c r="M172" s="25">
        <v>9</v>
      </c>
      <c r="N172" s="40">
        <f t="shared" si="14"/>
        <v>1</v>
      </c>
      <c r="O172" s="41" t="str">
        <f t="shared" si="15"/>
        <v>9</v>
      </c>
      <c r="P172" s="41">
        <f t="shared" si="16"/>
        <v>0</v>
      </c>
      <c r="Q172" s="42">
        <f t="shared" si="17"/>
        <v>540</v>
      </c>
      <c r="R172" s="42">
        <f t="shared" si="18"/>
        <v>9</v>
      </c>
      <c r="U172" s="39"/>
      <c r="V172" s="39"/>
      <c r="W172" s="10"/>
      <c r="X172" s="6"/>
    </row>
    <row r="173" spans="1:24">
      <c r="A173" s="44">
        <v>45323</v>
      </c>
      <c r="B173" s="1" t="str">
        <f t="shared" si="13"/>
        <v>febrero</v>
      </c>
      <c r="C173" t="s">
        <v>38</v>
      </c>
      <c r="D173" t="s">
        <v>39</v>
      </c>
      <c r="E173" t="str">
        <f>+VLOOKUP(F173,'[1]DIVIPOLA MPIO'!$A$5:$B$1125,2,0)</f>
        <v>Antioquia</v>
      </c>
      <c r="F173" t="s">
        <v>454</v>
      </c>
      <c r="G173" t="s">
        <v>41</v>
      </c>
      <c r="H173" t="s">
        <v>45</v>
      </c>
      <c r="I173" t="s">
        <v>43</v>
      </c>
      <c r="J173" t="s">
        <v>27</v>
      </c>
      <c r="K173" s="2">
        <v>92</v>
      </c>
      <c r="L173" s="2">
        <v>6952</v>
      </c>
      <c r="M173" s="25">
        <v>44</v>
      </c>
      <c r="N173" s="40">
        <f t="shared" si="14"/>
        <v>2</v>
      </c>
      <c r="O173" s="41" t="str">
        <f t="shared" si="15"/>
        <v>44</v>
      </c>
      <c r="P173" s="41">
        <f t="shared" si="16"/>
        <v>0</v>
      </c>
      <c r="Q173" s="42">
        <f t="shared" si="17"/>
        <v>2640</v>
      </c>
      <c r="R173" s="42">
        <f t="shared" si="18"/>
        <v>44</v>
      </c>
      <c r="U173" s="39"/>
      <c r="V173" s="39"/>
      <c r="W173" s="10"/>
      <c r="X173" s="6"/>
    </row>
    <row r="174" spans="1:24">
      <c r="A174" s="44">
        <v>45323</v>
      </c>
      <c r="B174" s="1" t="str">
        <f t="shared" si="13"/>
        <v>febrero</v>
      </c>
      <c r="C174" t="s">
        <v>38</v>
      </c>
      <c r="D174" t="s">
        <v>39</v>
      </c>
      <c r="E174" t="str">
        <f>+VLOOKUP(F174,'[1]DIVIPOLA MPIO'!$A$5:$B$1125,2,0)</f>
        <v>Antioquia</v>
      </c>
      <c r="F174" t="s">
        <v>454</v>
      </c>
      <c r="G174" t="s">
        <v>41</v>
      </c>
      <c r="H174" t="s">
        <v>46</v>
      </c>
      <c r="I174" t="s">
        <v>43</v>
      </c>
      <c r="J174" t="s">
        <v>27</v>
      </c>
      <c r="K174" s="2">
        <v>71</v>
      </c>
      <c r="L174" s="2">
        <v>5412</v>
      </c>
      <c r="M174" s="25">
        <v>39</v>
      </c>
      <c r="N174" s="40">
        <f t="shared" si="14"/>
        <v>2</v>
      </c>
      <c r="O174" s="41" t="str">
        <f t="shared" si="15"/>
        <v>39</v>
      </c>
      <c r="P174" s="41">
        <f t="shared" si="16"/>
        <v>0</v>
      </c>
      <c r="Q174" s="42">
        <f t="shared" si="17"/>
        <v>2340</v>
      </c>
      <c r="R174" s="42">
        <f t="shared" si="18"/>
        <v>39</v>
      </c>
      <c r="U174" s="39"/>
      <c r="V174" s="39"/>
      <c r="W174" s="10"/>
      <c r="X174" s="6"/>
    </row>
    <row r="175" spans="1:24">
      <c r="A175" s="44">
        <v>45323</v>
      </c>
      <c r="B175" s="1" t="str">
        <f t="shared" si="13"/>
        <v>febrero</v>
      </c>
      <c r="C175" t="s">
        <v>38</v>
      </c>
      <c r="D175" t="s">
        <v>39</v>
      </c>
      <c r="E175" t="str">
        <f>+VLOOKUP(F175,'[1]DIVIPOLA MPIO'!$A$5:$B$1125,2,0)</f>
        <v>Antioquia</v>
      </c>
      <c r="F175" t="s">
        <v>454</v>
      </c>
      <c r="G175" t="s">
        <v>41</v>
      </c>
      <c r="H175" t="s">
        <v>47</v>
      </c>
      <c r="I175" t="s">
        <v>43</v>
      </c>
      <c r="J175" t="s">
        <v>27</v>
      </c>
      <c r="K175" s="2">
        <v>74</v>
      </c>
      <c r="L175" s="2">
        <v>5285</v>
      </c>
      <c r="M175" s="25">
        <v>38</v>
      </c>
      <c r="N175" s="40">
        <f t="shared" si="14"/>
        <v>2</v>
      </c>
      <c r="O175" s="41" t="str">
        <f t="shared" si="15"/>
        <v>38</v>
      </c>
      <c r="P175" s="41">
        <f t="shared" si="16"/>
        <v>0</v>
      </c>
      <c r="Q175" s="42">
        <f t="shared" si="17"/>
        <v>2280</v>
      </c>
      <c r="R175" s="42">
        <f t="shared" si="18"/>
        <v>38</v>
      </c>
      <c r="U175" s="39"/>
      <c r="V175" s="39"/>
      <c r="W175" s="10"/>
      <c r="X175" s="6"/>
    </row>
    <row r="176" spans="1:24">
      <c r="A176" s="44">
        <v>45323</v>
      </c>
      <c r="B176" s="1" t="str">
        <f t="shared" si="13"/>
        <v>febrero</v>
      </c>
      <c r="C176" t="s">
        <v>38</v>
      </c>
      <c r="D176" t="s">
        <v>39</v>
      </c>
      <c r="E176" t="str">
        <f>+VLOOKUP(F176,'[1]DIVIPOLA MPIO'!$A$5:$B$1125,2,0)</f>
        <v>Antioquia</v>
      </c>
      <c r="F176" t="s">
        <v>454</v>
      </c>
      <c r="G176" t="s">
        <v>41</v>
      </c>
      <c r="H176" t="s">
        <v>48</v>
      </c>
      <c r="I176" t="s">
        <v>43</v>
      </c>
      <c r="J176" t="s">
        <v>27</v>
      </c>
      <c r="K176" s="2">
        <v>67</v>
      </c>
      <c r="L176" s="2">
        <v>5068</v>
      </c>
      <c r="M176" s="25">
        <v>33</v>
      </c>
      <c r="N176" s="40">
        <f t="shared" si="14"/>
        <v>2</v>
      </c>
      <c r="O176" s="41" t="str">
        <f t="shared" si="15"/>
        <v>33</v>
      </c>
      <c r="P176" s="41">
        <f t="shared" si="16"/>
        <v>0</v>
      </c>
      <c r="Q176" s="42">
        <f t="shared" si="17"/>
        <v>1980</v>
      </c>
      <c r="R176" s="42">
        <f t="shared" si="18"/>
        <v>33</v>
      </c>
      <c r="U176" s="39"/>
      <c r="V176" s="39"/>
      <c r="W176" s="10"/>
      <c r="X176" s="6"/>
    </row>
    <row r="177" spans="1:24">
      <c r="A177" s="44">
        <v>45323</v>
      </c>
      <c r="B177" s="1" t="str">
        <f t="shared" si="13"/>
        <v>febrero</v>
      </c>
      <c r="C177" t="s">
        <v>38</v>
      </c>
      <c r="D177" t="s">
        <v>39</v>
      </c>
      <c r="E177" t="str">
        <f>+VLOOKUP(F177,'[1]DIVIPOLA MPIO'!$A$5:$B$1125,2,0)</f>
        <v>Antioquia</v>
      </c>
      <c r="F177" t="s">
        <v>454</v>
      </c>
      <c r="G177" t="s">
        <v>41</v>
      </c>
      <c r="H177" t="s">
        <v>49</v>
      </c>
      <c r="I177" t="s">
        <v>43</v>
      </c>
      <c r="J177" t="s">
        <v>27</v>
      </c>
      <c r="K177" s="2">
        <v>73</v>
      </c>
      <c r="L177" s="2">
        <v>5736</v>
      </c>
      <c r="M177" s="25">
        <v>38</v>
      </c>
      <c r="N177" s="40">
        <f t="shared" si="14"/>
        <v>2</v>
      </c>
      <c r="O177" s="41" t="str">
        <f t="shared" si="15"/>
        <v>38</v>
      </c>
      <c r="P177" s="41">
        <f t="shared" si="16"/>
        <v>0</v>
      </c>
      <c r="Q177" s="42">
        <f t="shared" si="17"/>
        <v>2280</v>
      </c>
      <c r="R177" s="42">
        <f t="shared" si="18"/>
        <v>38</v>
      </c>
      <c r="U177" s="39"/>
      <c r="V177" s="39"/>
      <c r="W177" s="10"/>
      <c r="X177" s="6"/>
    </row>
    <row r="178" spans="1:24">
      <c r="A178" s="44">
        <v>45323</v>
      </c>
      <c r="B178" s="1" t="str">
        <f t="shared" si="13"/>
        <v>febrero</v>
      </c>
      <c r="C178" t="s">
        <v>38</v>
      </c>
      <c r="D178" t="s">
        <v>39</v>
      </c>
      <c r="E178" t="str">
        <f>+VLOOKUP(F178,'[1]DIVIPOLA MPIO'!$A$5:$B$1125,2,0)</f>
        <v>Antioquia</v>
      </c>
      <c r="F178" t="s">
        <v>454</v>
      </c>
      <c r="G178" t="s">
        <v>41</v>
      </c>
      <c r="H178" t="s">
        <v>50</v>
      </c>
      <c r="I178" t="s">
        <v>43</v>
      </c>
      <c r="J178" t="s">
        <v>27</v>
      </c>
      <c r="K178" s="2">
        <v>74</v>
      </c>
      <c r="L178" s="2">
        <v>5666</v>
      </c>
      <c r="M178" s="25">
        <v>38</v>
      </c>
      <c r="N178" s="40">
        <f t="shared" si="14"/>
        <v>2</v>
      </c>
      <c r="O178" s="41" t="str">
        <f t="shared" si="15"/>
        <v>38</v>
      </c>
      <c r="P178" s="41">
        <f t="shared" si="16"/>
        <v>0</v>
      </c>
      <c r="Q178" s="42">
        <f t="shared" si="17"/>
        <v>2280</v>
      </c>
      <c r="R178" s="42">
        <f t="shared" si="18"/>
        <v>38</v>
      </c>
      <c r="U178" s="39"/>
      <c r="V178" s="39"/>
      <c r="W178" s="10"/>
      <c r="X178" s="6"/>
    </row>
    <row r="179" spans="1:24">
      <c r="A179" s="44">
        <v>45323</v>
      </c>
      <c r="B179" s="1" t="str">
        <f t="shared" si="13"/>
        <v>febrero</v>
      </c>
      <c r="C179" t="s">
        <v>38</v>
      </c>
      <c r="D179" t="s">
        <v>39</v>
      </c>
      <c r="E179" t="str">
        <f>+VLOOKUP(F179,'[1]DIVIPOLA MPIO'!$A$5:$B$1125,2,0)</f>
        <v>Antioquia</v>
      </c>
      <c r="F179" t="s">
        <v>454</v>
      </c>
      <c r="G179" t="s">
        <v>41</v>
      </c>
      <c r="H179" t="s">
        <v>51</v>
      </c>
      <c r="I179" t="s">
        <v>43</v>
      </c>
      <c r="J179" t="s">
        <v>27</v>
      </c>
      <c r="K179" s="2">
        <v>77</v>
      </c>
      <c r="L179" s="2">
        <v>5832</v>
      </c>
      <c r="M179" s="25">
        <v>39</v>
      </c>
      <c r="N179" s="40">
        <f t="shared" si="14"/>
        <v>2</v>
      </c>
      <c r="O179" s="41" t="str">
        <f t="shared" si="15"/>
        <v>39</v>
      </c>
      <c r="P179" s="41">
        <f t="shared" si="16"/>
        <v>0</v>
      </c>
      <c r="Q179" s="42">
        <f t="shared" si="17"/>
        <v>2340</v>
      </c>
      <c r="R179" s="42">
        <f t="shared" si="18"/>
        <v>39</v>
      </c>
      <c r="U179" s="39"/>
      <c r="V179" s="39"/>
      <c r="W179" s="10"/>
      <c r="X179" s="6"/>
    </row>
    <row r="180" spans="1:24">
      <c r="A180" s="44">
        <v>45323</v>
      </c>
      <c r="B180" s="1" t="str">
        <f t="shared" si="13"/>
        <v>febrero</v>
      </c>
      <c r="C180" t="s">
        <v>38</v>
      </c>
      <c r="D180" t="s">
        <v>39</v>
      </c>
      <c r="E180" t="str">
        <f>+VLOOKUP(F180,'[1]DIVIPOLA MPIO'!$A$5:$B$1125,2,0)</f>
        <v>Antioquia</v>
      </c>
      <c r="F180" t="s">
        <v>454</v>
      </c>
      <c r="G180" t="s">
        <v>41</v>
      </c>
      <c r="H180" t="s">
        <v>52</v>
      </c>
      <c r="I180" t="s">
        <v>43</v>
      </c>
      <c r="J180" t="s">
        <v>27</v>
      </c>
      <c r="K180" s="2">
        <v>72</v>
      </c>
      <c r="L180" s="2">
        <v>5445</v>
      </c>
      <c r="M180" s="25">
        <v>37</v>
      </c>
      <c r="N180" s="40">
        <f t="shared" si="14"/>
        <v>2</v>
      </c>
      <c r="O180" s="41" t="str">
        <f t="shared" si="15"/>
        <v>37</v>
      </c>
      <c r="P180" s="41">
        <f t="shared" si="16"/>
        <v>0</v>
      </c>
      <c r="Q180" s="42">
        <f t="shared" si="17"/>
        <v>2220</v>
      </c>
      <c r="R180" s="42">
        <f t="shared" si="18"/>
        <v>37</v>
      </c>
      <c r="U180" s="39"/>
      <c r="V180" s="39"/>
      <c r="W180" s="10"/>
      <c r="X180" s="6"/>
    </row>
    <row r="181" spans="1:24">
      <c r="A181" s="44">
        <v>45323</v>
      </c>
      <c r="B181" s="1" t="str">
        <f t="shared" si="13"/>
        <v>febrero</v>
      </c>
      <c r="C181" t="s">
        <v>38</v>
      </c>
      <c r="D181" t="s">
        <v>39</v>
      </c>
      <c r="E181" t="str">
        <f>+VLOOKUP(F181,'[1]DIVIPOLA MPIO'!$A$5:$B$1125,2,0)</f>
        <v>Magdalena</v>
      </c>
      <c r="F181" t="s">
        <v>469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5">
        <v>18</v>
      </c>
      <c r="N181" s="40">
        <f t="shared" si="14"/>
        <v>2</v>
      </c>
      <c r="O181" s="41" t="str">
        <f t="shared" si="15"/>
        <v>18</v>
      </c>
      <c r="P181" s="41">
        <f t="shared" si="16"/>
        <v>0</v>
      </c>
      <c r="Q181" s="42">
        <f t="shared" si="17"/>
        <v>1080</v>
      </c>
      <c r="R181" s="42">
        <f t="shared" si="18"/>
        <v>18</v>
      </c>
      <c r="U181" s="39"/>
      <c r="V181" s="39"/>
      <c r="W181" s="10"/>
      <c r="X181" s="6"/>
    </row>
    <row r="182" spans="1:24">
      <c r="A182" s="44">
        <v>45323</v>
      </c>
      <c r="B182" s="1" t="str">
        <f t="shared" si="13"/>
        <v>febrero</v>
      </c>
      <c r="C182" t="s">
        <v>38</v>
      </c>
      <c r="D182" t="s">
        <v>39</v>
      </c>
      <c r="E182" t="str">
        <f>+VLOOKUP(F182,'[1]DIVIPOLA MPIO'!$A$5:$B$1125,2,0)</f>
        <v>Magdalena</v>
      </c>
      <c r="F182" t="s">
        <v>469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5">
        <v>55</v>
      </c>
      <c r="N182" s="40">
        <f t="shared" si="14"/>
        <v>2</v>
      </c>
      <c r="O182" s="41" t="str">
        <f t="shared" si="15"/>
        <v>55</v>
      </c>
      <c r="P182" s="41">
        <f t="shared" si="16"/>
        <v>0</v>
      </c>
      <c r="Q182" s="42">
        <f t="shared" si="17"/>
        <v>3300</v>
      </c>
      <c r="R182" s="42">
        <f t="shared" si="18"/>
        <v>55</v>
      </c>
      <c r="U182" s="39"/>
      <c r="V182" s="39"/>
      <c r="W182" s="10"/>
      <c r="X182" s="6"/>
    </row>
    <row r="183" spans="1:24">
      <c r="A183" s="44">
        <v>45323</v>
      </c>
      <c r="B183" s="1" t="str">
        <f t="shared" si="13"/>
        <v>febrero</v>
      </c>
      <c r="C183" t="s">
        <v>38</v>
      </c>
      <c r="D183" t="s">
        <v>39</v>
      </c>
      <c r="E183" t="str">
        <f>+VLOOKUP(F183,'[1]DIVIPOLA MPIO'!$A$5:$B$1125,2,0)</f>
        <v>Magdalena</v>
      </c>
      <c r="F183" t="s">
        <v>469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5">
        <v>36</v>
      </c>
      <c r="N183" s="40">
        <f t="shared" si="14"/>
        <v>2</v>
      </c>
      <c r="O183" s="41" t="str">
        <f t="shared" si="15"/>
        <v>36</v>
      </c>
      <c r="P183" s="41">
        <f t="shared" si="16"/>
        <v>0</v>
      </c>
      <c r="Q183" s="42">
        <f t="shared" si="17"/>
        <v>2160</v>
      </c>
      <c r="R183" s="42">
        <f t="shared" si="18"/>
        <v>36</v>
      </c>
      <c r="U183" s="39"/>
      <c r="V183" s="39"/>
      <c r="W183" s="10"/>
      <c r="X183" s="6"/>
    </row>
    <row r="184" spans="1:24">
      <c r="A184" s="44">
        <v>45323</v>
      </c>
      <c r="B184" s="1" t="str">
        <f t="shared" si="13"/>
        <v>febrero</v>
      </c>
      <c r="C184" t="s">
        <v>38</v>
      </c>
      <c r="D184" t="s">
        <v>39</v>
      </c>
      <c r="E184" t="str">
        <f>+VLOOKUP(F184,'[1]DIVIPOLA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5">
        <v>5</v>
      </c>
      <c r="N184" s="40">
        <f t="shared" si="14"/>
        <v>1</v>
      </c>
      <c r="O184" s="41" t="str">
        <f t="shared" si="15"/>
        <v>5</v>
      </c>
      <c r="P184" s="41">
        <f t="shared" si="16"/>
        <v>0</v>
      </c>
      <c r="Q184" s="42">
        <f t="shared" si="17"/>
        <v>300</v>
      </c>
      <c r="R184" s="42">
        <f t="shared" si="18"/>
        <v>5</v>
      </c>
      <c r="U184" s="39"/>
      <c r="V184" s="39"/>
      <c r="W184" s="10"/>
      <c r="X184" s="6"/>
    </row>
    <row r="185" spans="1:24">
      <c r="A185" s="44">
        <v>45323</v>
      </c>
      <c r="B185" s="1" t="str">
        <f t="shared" si="13"/>
        <v>febrero</v>
      </c>
      <c r="C185" t="s">
        <v>38</v>
      </c>
      <c r="D185" t="s">
        <v>39</v>
      </c>
      <c r="E185" t="str">
        <f>+VLOOKUP(F185,'[1]DIVIPOLA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5">
        <v>10</v>
      </c>
      <c r="N185" s="40">
        <f t="shared" si="14"/>
        <v>2</v>
      </c>
      <c r="O185" s="41" t="str">
        <f t="shared" si="15"/>
        <v>10</v>
      </c>
      <c r="P185" s="41">
        <f t="shared" si="16"/>
        <v>0</v>
      </c>
      <c r="Q185" s="42">
        <f t="shared" si="17"/>
        <v>600</v>
      </c>
      <c r="R185" s="42">
        <f t="shared" si="18"/>
        <v>10</v>
      </c>
      <c r="U185" s="39"/>
      <c r="V185" s="39"/>
      <c r="W185" s="10"/>
      <c r="X185" s="6"/>
    </row>
    <row r="186" spans="1:24">
      <c r="A186" s="44">
        <v>45323</v>
      </c>
      <c r="B186" s="1" t="str">
        <f t="shared" si="13"/>
        <v>febrero</v>
      </c>
      <c r="C186" t="s">
        <v>38</v>
      </c>
      <c r="D186" t="s">
        <v>39</v>
      </c>
      <c r="E186" t="str">
        <f>+VLOOKUP(F186,'[1]DIVIPOLA MPIO'!$A$5:$B$1125,2,0)</f>
        <v>Antioquia</v>
      </c>
      <c r="F186" t="s">
        <v>58</v>
      </c>
      <c r="G186" t="s">
        <v>59</v>
      </c>
      <c r="H186" t="s">
        <v>44</v>
      </c>
      <c r="I186" t="s">
        <v>43</v>
      </c>
      <c r="J186" t="s">
        <v>412</v>
      </c>
      <c r="K186" s="2">
        <v>5</v>
      </c>
      <c r="L186" s="2">
        <v>406</v>
      </c>
      <c r="M186" s="25">
        <v>5</v>
      </c>
      <c r="N186" s="40">
        <f t="shared" si="14"/>
        <v>1</v>
      </c>
      <c r="O186" s="41" t="str">
        <f t="shared" si="15"/>
        <v>5</v>
      </c>
      <c r="P186" s="41">
        <f t="shared" si="16"/>
        <v>0</v>
      </c>
      <c r="Q186" s="42">
        <f t="shared" si="17"/>
        <v>300</v>
      </c>
      <c r="R186" s="42">
        <f t="shared" si="18"/>
        <v>5</v>
      </c>
      <c r="U186" s="39"/>
      <c r="V186" s="39"/>
      <c r="W186" s="10"/>
      <c r="X186" s="6"/>
    </row>
    <row r="187" spans="1:24">
      <c r="A187" s="44">
        <v>45323</v>
      </c>
      <c r="B187" s="1" t="str">
        <f t="shared" si="13"/>
        <v>febrero</v>
      </c>
      <c r="C187" t="s">
        <v>38</v>
      </c>
      <c r="D187" t="s">
        <v>39</v>
      </c>
      <c r="E187" t="str">
        <f>+VLOOKUP(F187,'[1]DIVIPOLA MPIO'!$A$5:$B$1125,2,0)</f>
        <v>Antioquia</v>
      </c>
      <c r="F187" t="s">
        <v>58</v>
      </c>
      <c r="G187" t="s">
        <v>59</v>
      </c>
      <c r="H187" t="s">
        <v>45</v>
      </c>
      <c r="I187" t="s">
        <v>43</v>
      </c>
      <c r="J187" t="s">
        <v>27</v>
      </c>
      <c r="K187" s="2">
        <v>6</v>
      </c>
      <c r="L187" s="2">
        <v>480</v>
      </c>
      <c r="M187" s="25">
        <v>3</v>
      </c>
      <c r="N187" s="40">
        <f t="shared" si="14"/>
        <v>1</v>
      </c>
      <c r="O187" s="41" t="str">
        <f t="shared" si="15"/>
        <v>3</v>
      </c>
      <c r="P187" s="41">
        <f t="shared" si="16"/>
        <v>0</v>
      </c>
      <c r="Q187" s="42">
        <f t="shared" si="17"/>
        <v>180</v>
      </c>
      <c r="R187" s="42">
        <f t="shared" si="18"/>
        <v>3</v>
      </c>
      <c r="U187" s="39"/>
      <c r="V187" s="39"/>
      <c r="W187" s="10"/>
      <c r="X187" s="6"/>
    </row>
    <row r="188" spans="1:24">
      <c r="A188" s="44">
        <v>45323</v>
      </c>
      <c r="B188" s="1" t="str">
        <f t="shared" si="13"/>
        <v>febrero</v>
      </c>
      <c r="C188" t="s">
        <v>38</v>
      </c>
      <c r="D188" t="s">
        <v>39</v>
      </c>
      <c r="E188" t="str">
        <f>+VLOOKUP(F188,'[1]DIVIPOLA MPIO'!$A$5:$B$1125,2,0)</f>
        <v>Antioquia</v>
      </c>
      <c r="F188" t="s">
        <v>58</v>
      </c>
      <c r="G188" t="s">
        <v>59</v>
      </c>
      <c r="H188" t="s">
        <v>46</v>
      </c>
      <c r="I188" t="s">
        <v>43</v>
      </c>
      <c r="J188" t="s">
        <v>27</v>
      </c>
      <c r="K188" s="2">
        <v>15</v>
      </c>
      <c r="L188" s="2">
        <v>1150</v>
      </c>
      <c r="M188" s="25">
        <v>8</v>
      </c>
      <c r="N188" s="40">
        <f t="shared" si="14"/>
        <v>1</v>
      </c>
      <c r="O188" s="41" t="str">
        <f t="shared" si="15"/>
        <v>8</v>
      </c>
      <c r="P188" s="41">
        <f t="shared" si="16"/>
        <v>0</v>
      </c>
      <c r="Q188" s="42">
        <f t="shared" si="17"/>
        <v>480</v>
      </c>
      <c r="R188" s="42">
        <f t="shared" si="18"/>
        <v>8</v>
      </c>
      <c r="U188" s="39"/>
      <c r="V188" s="39"/>
      <c r="W188" s="10"/>
      <c r="X188" s="6"/>
    </row>
    <row r="189" spans="1:24">
      <c r="A189" s="44">
        <v>45323</v>
      </c>
      <c r="B189" s="1" t="str">
        <f t="shared" si="13"/>
        <v>febrero</v>
      </c>
      <c r="C189" t="s">
        <v>38</v>
      </c>
      <c r="D189" t="s">
        <v>39</v>
      </c>
      <c r="E189" t="str">
        <f>+VLOOKUP(F189,'[1]DIVIPOLA MPIO'!$A$5:$B$1125,2,0)</f>
        <v>Antioquia</v>
      </c>
      <c r="F189" t="s">
        <v>58</v>
      </c>
      <c r="G189" t="s">
        <v>59</v>
      </c>
      <c r="H189" t="s">
        <v>47</v>
      </c>
      <c r="I189" t="s">
        <v>43</v>
      </c>
      <c r="J189" t="s">
        <v>27</v>
      </c>
      <c r="K189" s="2">
        <v>16</v>
      </c>
      <c r="L189" s="2">
        <v>1202</v>
      </c>
      <c r="M189" s="25">
        <v>7</v>
      </c>
      <c r="N189" s="40">
        <f t="shared" si="14"/>
        <v>1</v>
      </c>
      <c r="O189" s="41" t="str">
        <f t="shared" si="15"/>
        <v>7</v>
      </c>
      <c r="P189" s="41">
        <f t="shared" si="16"/>
        <v>0</v>
      </c>
      <c r="Q189" s="42">
        <f t="shared" si="17"/>
        <v>420</v>
      </c>
      <c r="R189" s="42">
        <f t="shared" si="18"/>
        <v>7</v>
      </c>
      <c r="U189" s="39"/>
      <c r="V189" s="39"/>
      <c r="W189" s="10"/>
      <c r="X189" s="6"/>
    </row>
    <row r="190" spans="1:24">
      <c r="A190" s="44">
        <v>45323</v>
      </c>
      <c r="B190" s="1" t="str">
        <f t="shared" si="13"/>
        <v>febrero</v>
      </c>
      <c r="C190" t="s">
        <v>38</v>
      </c>
      <c r="D190" t="s">
        <v>39</v>
      </c>
      <c r="E190" t="str">
        <f>+VLOOKUP(F190,'[1]DIVIPOLA MPIO'!$A$5:$B$1125,2,0)</f>
        <v>Antioquia</v>
      </c>
      <c r="F190" t="s">
        <v>58</v>
      </c>
      <c r="G190" t="s">
        <v>59</v>
      </c>
      <c r="H190" t="s">
        <v>48</v>
      </c>
      <c r="I190" t="s">
        <v>43</v>
      </c>
      <c r="J190" t="s">
        <v>27</v>
      </c>
      <c r="K190" s="2">
        <v>31</v>
      </c>
      <c r="L190" s="2">
        <v>2415</v>
      </c>
      <c r="M190" s="25">
        <v>15</v>
      </c>
      <c r="N190" s="40">
        <f t="shared" si="14"/>
        <v>2</v>
      </c>
      <c r="O190" s="41" t="str">
        <f t="shared" si="15"/>
        <v>15</v>
      </c>
      <c r="P190" s="41">
        <f t="shared" si="16"/>
        <v>0</v>
      </c>
      <c r="Q190" s="42">
        <f t="shared" si="17"/>
        <v>900</v>
      </c>
      <c r="R190" s="42">
        <f t="shared" si="18"/>
        <v>15</v>
      </c>
      <c r="U190" s="39"/>
      <c r="V190" s="39"/>
      <c r="W190" s="10"/>
      <c r="X190" s="6"/>
    </row>
    <row r="191" spans="1:24">
      <c r="A191" s="44">
        <v>45323</v>
      </c>
      <c r="B191" s="1" t="str">
        <f t="shared" si="13"/>
        <v>febrero</v>
      </c>
      <c r="C191" t="s">
        <v>38</v>
      </c>
      <c r="D191" t="s">
        <v>39</v>
      </c>
      <c r="E191" t="str">
        <f>+VLOOKUP(F191,'[1]DIVIPOLA MPIO'!$A$5:$B$1125,2,0)</f>
        <v>Antioquia</v>
      </c>
      <c r="F191" t="s">
        <v>58</v>
      </c>
      <c r="G191" t="s">
        <v>59</v>
      </c>
      <c r="H191" t="s">
        <v>49</v>
      </c>
      <c r="I191" t="s">
        <v>43</v>
      </c>
      <c r="J191" t="s">
        <v>27</v>
      </c>
      <c r="K191" s="2">
        <v>17</v>
      </c>
      <c r="L191" s="2">
        <v>1347</v>
      </c>
      <c r="M191" s="25">
        <v>9</v>
      </c>
      <c r="N191" s="40">
        <f t="shared" si="14"/>
        <v>1</v>
      </c>
      <c r="O191" s="41" t="str">
        <f t="shared" si="15"/>
        <v>9</v>
      </c>
      <c r="P191" s="41">
        <f t="shared" si="16"/>
        <v>0</v>
      </c>
      <c r="Q191" s="42">
        <f t="shared" si="17"/>
        <v>540</v>
      </c>
      <c r="R191" s="42">
        <f t="shared" si="18"/>
        <v>9</v>
      </c>
      <c r="U191" s="39"/>
      <c r="V191" s="39"/>
      <c r="W191" s="10"/>
      <c r="X191" s="6"/>
    </row>
    <row r="192" spans="1:24">
      <c r="A192" s="44">
        <v>45323</v>
      </c>
      <c r="B192" s="1" t="str">
        <f t="shared" si="13"/>
        <v>febrero</v>
      </c>
      <c r="C192" t="s">
        <v>38</v>
      </c>
      <c r="D192" t="s">
        <v>39</v>
      </c>
      <c r="E192" t="str">
        <f>+VLOOKUP(F192,'[1]DIVIPOLA MPIO'!$A$5:$B$1125,2,0)</f>
        <v>Antioquia</v>
      </c>
      <c r="F192" t="s">
        <v>58</v>
      </c>
      <c r="G192" t="s">
        <v>59</v>
      </c>
      <c r="H192" t="s">
        <v>50</v>
      </c>
      <c r="I192" t="s">
        <v>43</v>
      </c>
      <c r="J192" t="s">
        <v>27</v>
      </c>
      <c r="K192" s="2">
        <v>19</v>
      </c>
      <c r="L192" s="2">
        <v>1520</v>
      </c>
      <c r="M192" s="25">
        <v>8</v>
      </c>
      <c r="N192" s="40">
        <f t="shared" si="14"/>
        <v>1</v>
      </c>
      <c r="O192" s="41" t="str">
        <f t="shared" si="15"/>
        <v>8</v>
      </c>
      <c r="P192" s="41">
        <f t="shared" si="16"/>
        <v>0</v>
      </c>
      <c r="Q192" s="42">
        <f t="shared" si="17"/>
        <v>480</v>
      </c>
      <c r="R192" s="42">
        <f t="shared" si="18"/>
        <v>8</v>
      </c>
      <c r="U192" s="39"/>
      <c r="V192" s="39"/>
      <c r="W192" s="10"/>
      <c r="X192" s="6"/>
    </row>
    <row r="193" spans="1:24">
      <c r="A193" s="44">
        <v>45323</v>
      </c>
      <c r="B193" s="1" t="str">
        <f t="shared" si="13"/>
        <v>febrero</v>
      </c>
      <c r="C193" t="s">
        <v>38</v>
      </c>
      <c r="D193" t="s">
        <v>39</v>
      </c>
      <c r="E193" t="str">
        <f>+VLOOKUP(F193,'[1]DIVIPOLA MPIO'!$A$5:$B$1125,2,0)</f>
        <v>Antioquia</v>
      </c>
      <c r="F193" t="s">
        <v>58</v>
      </c>
      <c r="G193" t="s">
        <v>59</v>
      </c>
      <c r="H193" t="s">
        <v>51</v>
      </c>
      <c r="I193" t="s">
        <v>43</v>
      </c>
      <c r="J193" t="s">
        <v>27</v>
      </c>
      <c r="K193" s="2">
        <v>27</v>
      </c>
      <c r="L193" s="2">
        <v>2153</v>
      </c>
      <c r="M193" s="25">
        <v>12</v>
      </c>
      <c r="N193" s="40">
        <f t="shared" si="14"/>
        <v>2</v>
      </c>
      <c r="O193" s="41" t="str">
        <f t="shared" si="15"/>
        <v>12</v>
      </c>
      <c r="P193" s="41">
        <f t="shared" si="16"/>
        <v>0</v>
      </c>
      <c r="Q193" s="42">
        <f t="shared" si="17"/>
        <v>720</v>
      </c>
      <c r="R193" s="42">
        <f t="shared" si="18"/>
        <v>12</v>
      </c>
      <c r="U193" s="39"/>
      <c r="V193" s="39"/>
      <c r="W193" s="10"/>
      <c r="X193" s="6"/>
    </row>
    <row r="194" spans="1:24">
      <c r="A194" s="44">
        <v>45323</v>
      </c>
      <c r="B194" s="1" t="str">
        <f t="shared" si="13"/>
        <v>febrero</v>
      </c>
      <c r="C194" t="s">
        <v>38</v>
      </c>
      <c r="D194" t="s">
        <v>39</v>
      </c>
      <c r="E194" t="str">
        <f>+VLOOKUP(F194,'[1]DIVIPOLA MPIO'!$A$5:$B$1125,2,0)</f>
        <v>Antioquia</v>
      </c>
      <c r="F194" t="s">
        <v>58</v>
      </c>
      <c r="G194" t="s">
        <v>59</v>
      </c>
      <c r="H194" t="s">
        <v>52</v>
      </c>
      <c r="I194" t="s">
        <v>43</v>
      </c>
      <c r="J194" t="s">
        <v>27</v>
      </c>
      <c r="K194" s="2">
        <v>23</v>
      </c>
      <c r="L194" s="2">
        <v>1840</v>
      </c>
      <c r="M194" s="25">
        <v>12</v>
      </c>
      <c r="N194" s="40">
        <f t="shared" si="14"/>
        <v>2</v>
      </c>
      <c r="O194" s="41" t="str">
        <f t="shared" si="15"/>
        <v>12</v>
      </c>
      <c r="P194" s="41">
        <f t="shared" si="16"/>
        <v>0</v>
      </c>
      <c r="Q194" s="42">
        <f t="shared" si="17"/>
        <v>720</v>
      </c>
      <c r="R194" s="42">
        <f t="shared" si="18"/>
        <v>12</v>
      </c>
      <c r="U194" s="39"/>
      <c r="V194" s="39"/>
      <c r="W194" s="10"/>
      <c r="X194" s="6"/>
    </row>
    <row r="195" spans="1:24">
      <c r="A195" s="44">
        <v>45323</v>
      </c>
      <c r="B195" s="1" t="str">
        <f t="shared" ref="B195:B258" si="19">TEXT(A195,"mmmm")</f>
        <v>febrero</v>
      </c>
      <c r="C195" t="s">
        <v>60</v>
      </c>
      <c r="D195" t="s">
        <v>61</v>
      </c>
      <c r="E195" t="str">
        <f>+VLOOKUP(F195,'[1]DIVIPOLA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5">
        <v>3048</v>
      </c>
      <c r="N195" s="40">
        <f t="shared" ref="N195:N258" si="20">LEN($M195)</f>
        <v>4</v>
      </c>
      <c r="O195" s="41" t="str">
        <f t="shared" ref="O195:O258" si="21">IF(N195="1",$M195,IF(N195=2,LEFT($M195,2),LEFT($M195,2)))</f>
        <v>30</v>
      </c>
      <c r="P195" s="41" t="str">
        <f t="shared" ref="P195:P258" si="22">IF(N195&lt;=2,0,MID($M195,3,3))</f>
        <v>48</v>
      </c>
      <c r="Q195" s="42">
        <f t="shared" ref="Q195:Q258" si="23">(O195*60)+P195</f>
        <v>1848</v>
      </c>
      <c r="R195" s="42">
        <f t="shared" ref="R195:R258" si="24">+Q195/60</f>
        <v>30.8</v>
      </c>
      <c r="U195" s="39"/>
      <c r="V195" s="39"/>
      <c r="W195" s="10"/>
      <c r="X195" s="6"/>
    </row>
    <row r="196" spans="1:24">
      <c r="A196" s="44">
        <v>45323</v>
      </c>
      <c r="B196" s="1" t="str">
        <f t="shared" si="19"/>
        <v>febrero</v>
      </c>
      <c r="C196" t="s">
        <v>66</v>
      </c>
      <c r="D196" t="s">
        <v>67</v>
      </c>
      <c r="E196" t="str">
        <f>+VLOOKUP(F196,'[1]DIVIPOLA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5">
        <v>3642</v>
      </c>
      <c r="N196" s="40">
        <f t="shared" si="20"/>
        <v>4</v>
      </c>
      <c r="O196" s="41" t="str">
        <f t="shared" si="21"/>
        <v>36</v>
      </c>
      <c r="P196" s="41" t="str">
        <f t="shared" si="22"/>
        <v>42</v>
      </c>
      <c r="Q196" s="42">
        <f t="shared" si="23"/>
        <v>2202</v>
      </c>
      <c r="R196" s="42">
        <f t="shared" si="24"/>
        <v>36.700000000000003</v>
      </c>
      <c r="U196" s="39"/>
      <c r="V196" s="39"/>
      <c r="W196" s="10"/>
      <c r="X196" s="6"/>
    </row>
    <row r="197" spans="1:24">
      <c r="A197" s="44">
        <v>45323</v>
      </c>
      <c r="B197" s="1" t="str">
        <f t="shared" si="19"/>
        <v>febrero</v>
      </c>
      <c r="C197" t="s">
        <v>66</v>
      </c>
      <c r="D197" t="s">
        <v>67</v>
      </c>
      <c r="E197" t="str">
        <f>+VLOOKUP(F197,'[1]DIVIPOLA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5">
        <v>3500</v>
      </c>
      <c r="N197" s="40">
        <f t="shared" si="20"/>
        <v>4</v>
      </c>
      <c r="O197" s="41" t="str">
        <f t="shared" si="21"/>
        <v>35</v>
      </c>
      <c r="P197" s="41" t="str">
        <f t="shared" si="22"/>
        <v>00</v>
      </c>
      <c r="Q197" s="42">
        <f t="shared" si="23"/>
        <v>2100</v>
      </c>
      <c r="R197" s="42">
        <f t="shared" si="24"/>
        <v>35</v>
      </c>
      <c r="U197" s="39"/>
      <c r="V197" s="39"/>
      <c r="W197" s="10"/>
      <c r="X197" s="6"/>
    </row>
    <row r="198" spans="1:24">
      <c r="A198" s="44">
        <v>45323</v>
      </c>
      <c r="B198" s="1" t="str">
        <f t="shared" si="19"/>
        <v>febrero</v>
      </c>
      <c r="C198" t="s">
        <v>66</v>
      </c>
      <c r="D198" t="s">
        <v>67</v>
      </c>
      <c r="E198" t="str">
        <f>+VLOOKUP(F198,'[1]DIVIPOLA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5">
        <v>3936</v>
      </c>
      <c r="N198" s="40">
        <f t="shared" si="20"/>
        <v>4</v>
      </c>
      <c r="O198" s="41" t="str">
        <f t="shared" si="21"/>
        <v>39</v>
      </c>
      <c r="P198" s="41" t="str">
        <f t="shared" si="22"/>
        <v>36</v>
      </c>
      <c r="Q198" s="42">
        <f t="shared" si="23"/>
        <v>2376</v>
      </c>
      <c r="R198" s="42">
        <f t="shared" si="24"/>
        <v>39.6</v>
      </c>
      <c r="U198" s="39"/>
      <c r="V198" s="39"/>
      <c r="W198" s="10"/>
      <c r="X198" s="6"/>
    </row>
    <row r="199" spans="1:24">
      <c r="A199" s="44">
        <v>45323</v>
      </c>
      <c r="B199" s="1" t="str">
        <f t="shared" si="19"/>
        <v>febrero</v>
      </c>
      <c r="C199" t="s">
        <v>66</v>
      </c>
      <c r="D199" t="s">
        <v>67</v>
      </c>
      <c r="E199" t="str">
        <f>+VLOOKUP(F199,'[1]DIVIPOLA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5">
        <v>3648</v>
      </c>
      <c r="N199" s="40">
        <f t="shared" si="20"/>
        <v>4</v>
      </c>
      <c r="O199" s="41" t="str">
        <f t="shared" si="21"/>
        <v>36</v>
      </c>
      <c r="P199" s="41" t="str">
        <f t="shared" si="22"/>
        <v>48</v>
      </c>
      <c r="Q199" s="42">
        <f t="shared" si="23"/>
        <v>2208</v>
      </c>
      <c r="R199" s="42">
        <f t="shared" si="24"/>
        <v>36.799999999999997</v>
      </c>
      <c r="U199" s="39"/>
      <c r="V199" s="39"/>
      <c r="W199" s="10"/>
      <c r="X199" s="6"/>
    </row>
    <row r="200" spans="1:24">
      <c r="A200" s="44">
        <v>45323</v>
      </c>
      <c r="B200" s="1" t="str">
        <f t="shared" si="19"/>
        <v>febrero</v>
      </c>
      <c r="C200" t="s">
        <v>66</v>
      </c>
      <c r="D200" t="s">
        <v>67</v>
      </c>
      <c r="E200" t="str">
        <f>+VLOOKUP(F200,'[1]DIVIPOLA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5">
        <v>3712</v>
      </c>
      <c r="N200" s="40">
        <f t="shared" si="20"/>
        <v>4</v>
      </c>
      <c r="O200" s="41" t="str">
        <f t="shared" si="21"/>
        <v>37</v>
      </c>
      <c r="P200" s="41" t="str">
        <f t="shared" si="22"/>
        <v>12</v>
      </c>
      <c r="Q200" s="42">
        <f t="shared" si="23"/>
        <v>2232</v>
      </c>
      <c r="R200" s="42">
        <f t="shared" si="24"/>
        <v>37.200000000000003</v>
      </c>
      <c r="U200" s="39"/>
      <c r="V200" s="39"/>
      <c r="W200" s="10"/>
      <c r="X200" s="6"/>
    </row>
    <row r="201" spans="1:24">
      <c r="A201" s="44">
        <v>45323</v>
      </c>
      <c r="B201" s="1" t="str">
        <f t="shared" si="19"/>
        <v>febrero</v>
      </c>
      <c r="C201" t="s">
        <v>66</v>
      </c>
      <c r="D201" t="s">
        <v>67</v>
      </c>
      <c r="E201" t="str">
        <f>+VLOOKUP(F201,'[1]DIVIPOLA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5">
        <v>2930</v>
      </c>
      <c r="N201" s="40">
        <f t="shared" si="20"/>
        <v>4</v>
      </c>
      <c r="O201" s="41" t="str">
        <f t="shared" si="21"/>
        <v>29</v>
      </c>
      <c r="P201" s="41" t="str">
        <f t="shared" si="22"/>
        <v>30</v>
      </c>
      <c r="Q201" s="42">
        <f t="shared" si="23"/>
        <v>1770</v>
      </c>
      <c r="R201" s="42">
        <f t="shared" si="24"/>
        <v>29.5</v>
      </c>
      <c r="U201" s="39"/>
      <c r="V201" s="39"/>
      <c r="W201" s="10"/>
      <c r="X201" s="6"/>
    </row>
    <row r="202" spans="1:24">
      <c r="A202" s="44">
        <v>45323</v>
      </c>
      <c r="B202" s="1" t="str">
        <f t="shared" si="19"/>
        <v>febrero</v>
      </c>
      <c r="C202" t="s">
        <v>76</v>
      </c>
      <c r="D202" t="s">
        <v>77</v>
      </c>
      <c r="E202" t="str">
        <f>+VLOOKUP(F202,'[1]DIVIPOLA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5">
        <v>1307</v>
      </c>
      <c r="N202" s="40">
        <f t="shared" si="20"/>
        <v>4</v>
      </c>
      <c r="O202" s="41" t="str">
        <f t="shared" si="21"/>
        <v>13</v>
      </c>
      <c r="P202" s="41" t="str">
        <f t="shared" si="22"/>
        <v>07</v>
      </c>
      <c r="Q202" s="42">
        <f t="shared" si="23"/>
        <v>787</v>
      </c>
      <c r="R202" s="42">
        <f t="shared" si="24"/>
        <v>13.116666666666667</v>
      </c>
      <c r="U202" s="39"/>
      <c r="V202" s="39"/>
      <c r="W202" s="10"/>
      <c r="X202" s="6"/>
    </row>
    <row r="203" spans="1:24">
      <c r="A203" s="44">
        <v>45323</v>
      </c>
      <c r="B203" s="1" t="str">
        <f t="shared" si="19"/>
        <v>febrero</v>
      </c>
      <c r="C203" t="s">
        <v>76</v>
      </c>
      <c r="D203" t="s">
        <v>77</v>
      </c>
      <c r="E203" t="str">
        <f>+VLOOKUP(F203,'[1]DIVIPOLA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5">
        <v>2252</v>
      </c>
      <c r="N203" s="40">
        <f t="shared" si="20"/>
        <v>4</v>
      </c>
      <c r="O203" s="41" t="str">
        <f t="shared" si="21"/>
        <v>22</v>
      </c>
      <c r="P203" s="41" t="str">
        <f t="shared" si="22"/>
        <v>52</v>
      </c>
      <c r="Q203" s="42">
        <f t="shared" si="23"/>
        <v>1372</v>
      </c>
      <c r="R203" s="42">
        <f t="shared" si="24"/>
        <v>22.866666666666667</v>
      </c>
      <c r="U203" s="39"/>
      <c r="V203" s="39"/>
      <c r="W203" s="10"/>
      <c r="X203" s="6"/>
    </row>
    <row r="204" spans="1:24">
      <c r="A204" s="44">
        <v>45323</v>
      </c>
      <c r="B204" s="1" t="str">
        <f t="shared" si="19"/>
        <v>febrero</v>
      </c>
      <c r="C204" t="s">
        <v>82</v>
      </c>
      <c r="D204" t="s">
        <v>83</v>
      </c>
      <c r="E204" t="str">
        <f>+VLOOKUP(F204,'[1]DIVIPOLA MPIO'!$A$5:$B$1125,2,0)</f>
        <v>Meta</v>
      </c>
      <c r="F204" t="s">
        <v>457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5">
        <v>850</v>
      </c>
      <c r="N204" s="40">
        <f t="shared" si="20"/>
        <v>3</v>
      </c>
      <c r="O204" s="41" t="str">
        <f t="shared" si="21"/>
        <v>85</v>
      </c>
      <c r="P204" s="41" t="str">
        <f t="shared" si="22"/>
        <v>0</v>
      </c>
      <c r="Q204" s="42">
        <f t="shared" si="23"/>
        <v>5100</v>
      </c>
      <c r="R204" s="42">
        <f t="shared" si="24"/>
        <v>85</v>
      </c>
      <c r="U204" s="39"/>
      <c r="V204" s="39"/>
      <c r="W204" s="10"/>
      <c r="X204" s="6"/>
    </row>
    <row r="205" spans="1:24">
      <c r="A205" s="44">
        <v>45323</v>
      </c>
      <c r="B205" s="1" t="str">
        <f t="shared" si="19"/>
        <v>febrero</v>
      </c>
      <c r="C205" t="s">
        <v>82</v>
      </c>
      <c r="D205" t="s">
        <v>83</v>
      </c>
      <c r="E205" t="str">
        <f>+VLOOKUP(F205,'[1]DIVIPOLA MPIO'!$A$5:$B$1125,2,0)</f>
        <v>Meta</v>
      </c>
      <c r="F205" t="s">
        <v>457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5">
        <v>3</v>
      </c>
      <c r="N205" s="40">
        <f t="shared" si="20"/>
        <v>1</v>
      </c>
      <c r="O205" s="41" t="str">
        <f t="shared" si="21"/>
        <v>3</v>
      </c>
      <c r="P205" s="41">
        <f t="shared" si="22"/>
        <v>0</v>
      </c>
      <c r="Q205" s="42">
        <f t="shared" si="23"/>
        <v>180</v>
      </c>
      <c r="R205" s="42">
        <f t="shared" si="24"/>
        <v>3</v>
      </c>
      <c r="U205" s="39"/>
      <c r="V205" s="39"/>
      <c r="W205" s="10"/>
      <c r="X205" s="6"/>
    </row>
    <row r="206" spans="1:24">
      <c r="A206" s="44">
        <v>45323</v>
      </c>
      <c r="B206" s="1" t="str">
        <f t="shared" si="19"/>
        <v>febrero</v>
      </c>
      <c r="C206" t="s">
        <v>82</v>
      </c>
      <c r="D206" t="s">
        <v>83</v>
      </c>
      <c r="E206" t="str">
        <f>+VLOOKUP(F206,'[1]DIVIPOLA MPIO'!$A$5:$B$1125,2,0)</f>
        <v>Meta</v>
      </c>
      <c r="F206" t="s">
        <v>457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5">
        <v>620</v>
      </c>
      <c r="N206" s="40">
        <f t="shared" si="20"/>
        <v>3</v>
      </c>
      <c r="O206" s="41" t="str">
        <f t="shared" si="21"/>
        <v>62</v>
      </c>
      <c r="P206" s="41" t="str">
        <f t="shared" si="22"/>
        <v>0</v>
      </c>
      <c r="Q206" s="42">
        <f t="shared" si="23"/>
        <v>3720</v>
      </c>
      <c r="R206" s="42">
        <f t="shared" si="24"/>
        <v>62</v>
      </c>
      <c r="U206" s="39"/>
      <c r="V206" s="39"/>
      <c r="W206" s="10"/>
      <c r="X206" s="6"/>
    </row>
    <row r="207" spans="1:24">
      <c r="A207" s="44">
        <v>45323</v>
      </c>
      <c r="B207" s="1" t="str">
        <f t="shared" si="19"/>
        <v>febrero</v>
      </c>
      <c r="C207" t="s">
        <v>87</v>
      </c>
      <c r="D207" t="s">
        <v>88</v>
      </c>
      <c r="E207" t="str">
        <f>+VLOOKUP(F207,'[1]DIVIPOLA MPIO'!$A$5:$B$1125,2,0)</f>
        <v>Tolima</v>
      </c>
      <c r="F207" t="s">
        <v>462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5">
        <v>2242</v>
      </c>
      <c r="N207" s="40">
        <f t="shared" si="20"/>
        <v>4</v>
      </c>
      <c r="O207" s="41" t="str">
        <f t="shared" si="21"/>
        <v>22</v>
      </c>
      <c r="P207" s="41" t="str">
        <f t="shared" si="22"/>
        <v>42</v>
      </c>
      <c r="Q207" s="42">
        <f t="shared" si="23"/>
        <v>1362</v>
      </c>
      <c r="R207" s="42">
        <f t="shared" si="24"/>
        <v>22.7</v>
      </c>
      <c r="U207" s="39"/>
      <c r="V207" s="39"/>
      <c r="W207" s="10"/>
      <c r="X207" s="6"/>
    </row>
    <row r="208" spans="1:24">
      <c r="A208" s="44">
        <v>45323</v>
      </c>
      <c r="B208" s="1" t="str">
        <f t="shared" si="19"/>
        <v>febrero</v>
      </c>
      <c r="C208" t="s">
        <v>260</v>
      </c>
      <c r="D208" t="s">
        <v>261</v>
      </c>
      <c r="E208" t="str">
        <f>+VLOOKUP(F208,'[1]DIVIPOLA MPIO'!$A$5:$B$1125,2,0)</f>
        <v>Magdalena</v>
      </c>
      <c r="F208" t="s">
        <v>469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5">
        <v>4348</v>
      </c>
      <c r="N208" s="40">
        <f t="shared" si="20"/>
        <v>4</v>
      </c>
      <c r="O208" s="41" t="str">
        <f t="shared" si="21"/>
        <v>43</v>
      </c>
      <c r="P208" s="41" t="str">
        <f t="shared" si="22"/>
        <v>48</v>
      </c>
      <c r="Q208" s="42">
        <f t="shared" si="23"/>
        <v>2628</v>
      </c>
      <c r="R208" s="42">
        <f t="shared" si="24"/>
        <v>43.8</v>
      </c>
      <c r="U208" s="39"/>
      <c r="V208" s="39"/>
      <c r="W208" s="10"/>
      <c r="X208" s="6"/>
    </row>
    <row r="209" spans="1:24">
      <c r="A209" s="44">
        <v>45323</v>
      </c>
      <c r="B209" s="1" t="str">
        <f t="shared" si="19"/>
        <v>febrero</v>
      </c>
      <c r="C209" t="s">
        <v>260</v>
      </c>
      <c r="D209" t="s">
        <v>261</v>
      </c>
      <c r="E209" t="str">
        <f>+VLOOKUP(F209,'[1]DIVIPOLA MPIO'!$A$5:$B$1125,2,0)</f>
        <v>Magdalena</v>
      </c>
      <c r="F209" t="s">
        <v>469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5">
        <v>0</v>
      </c>
      <c r="N209" s="40">
        <f t="shared" si="20"/>
        <v>1</v>
      </c>
      <c r="O209" s="41" t="str">
        <f t="shared" si="21"/>
        <v>0</v>
      </c>
      <c r="P209" s="41">
        <f t="shared" si="22"/>
        <v>0</v>
      </c>
      <c r="Q209" s="42">
        <f t="shared" si="23"/>
        <v>0</v>
      </c>
      <c r="R209" s="42">
        <f t="shared" si="24"/>
        <v>0</v>
      </c>
      <c r="U209" s="39"/>
      <c r="V209" s="39"/>
      <c r="W209" s="10"/>
      <c r="X209" s="6"/>
    </row>
    <row r="210" spans="1:24">
      <c r="A210" s="44">
        <v>45323</v>
      </c>
      <c r="B210" s="1" t="str">
        <f t="shared" si="19"/>
        <v>febrero</v>
      </c>
      <c r="C210" t="s">
        <v>260</v>
      </c>
      <c r="D210" t="s">
        <v>261</v>
      </c>
      <c r="E210" t="str">
        <f>+VLOOKUP(F210,'[1]DIVIPOLA MPIO'!$A$5:$B$1125,2,0)</f>
        <v>Magdalena</v>
      </c>
      <c r="F210" t="s">
        <v>469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5">
        <v>0</v>
      </c>
      <c r="N210" s="40">
        <f t="shared" si="20"/>
        <v>1</v>
      </c>
      <c r="O210" s="41" t="str">
        <f t="shared" si="21"/>
        <v>0</v>
      </c>
      <c r="P210" s="41">
        <f t="shared" si="22"/>
        <v>0</v>
      </c>
      <c r="Q210" s="42">
        <f t="shared" si="23"/>
        <v>0</v>
      </c>
      <c r="R210" s="42">
        <f t="shared" si="24"/>
        <v>0</v>
      </c>
      <c r="U210" s="39"/>
      <c r="V210" s="39"/>
      <c r="W210" s="10"/>
      <c r="X210" s="6"/>
    </row>
    <row r="211" spans="1:24">
      <c r="A211" s="44">
        <v>45323</v>
      </c>
      <c r="B211" s="1" t="str">
        <f t="shared" si="19"/>
        <v>febrero</v>
      </c>
      <c r="C211" t="s">
        <v>260</v>
      </c>
      <c r="D211" t="s">
        <v>261</v>
      </c>
      <c r="E211" t="str">
        <f>+VLOOKUP(F211,'[1]DIVIPOLA MPIO'!$A$5:$B$1125,2,0)</f>
        <v>Magdalena</v>
      </c>
      <c r="F211" t="s">
        <v>469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5">
        <v>0</v>
      </c>
      <c r="N211" s="40">
        <f t="shared" si="20"/>
        <v>1</v>
      </c>
      <c r="O211" s="41" t="str">
        <f t="shared" si="21"/>
        <v>0</v>
      </c>
      <c r="P211" s="41">
        <f t="shared" si="22"/>
        <v>0</v>
      </c>
      <c r="Q211" s="42">
        <f t="shared" si="23"/>
        <v>0</v>
      </c>
      <c r="R211" s="42">
        <f t="shared" si="24"/>
        <v>0</v>
      </c>
      <c r="U211" s="39"/>
      <c r="V211" s="39"/>
      <c r="W211" s="10"/>
      <c r="X211" s="6"/>
    </row>
    <row r="212" spans="1:24">
      <c r="A212" s="44">
        <v>45323</v>
      </c>
      <c r="B212" s="1" t="str">
        <f t="shared" si="19"/>
        <v>febrero</v>
      </c>
      <c r="C212" t="s">
        <v>260</v>
      </c>
      <c r="D212" t="s">
        <v>261</v>
      </c>
      <c r="E212" t="str">
        <f>+VLOOKUP(F212,'[1]DIVIPOLA MPIO'!$A$5:$B$1125,2,0)</f>
        <v>Magdalena</v>
      </c>
      <c r="F212" t="s">
        <v>469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5">
        <v>5506</v>
      </c>
      <c r="N212" s="40">
        <f t="shared" si="20"/>
        <v>4</v>
      </c>
      <c r="O212" s="41" t="str">
        <f t="shared" si="21"/>
        <v>55</v>
      </c>
      <c r="P212" s="41" t="str">
        <f t="shared" si="22"/>
        <v>06</v>
      </c>
      <c r="Q212" s="42">
        <f t="shared" si="23"/>
        <v>3306</v>
      </c>
      <c r="R212" s="42">
        <f t="shared" si="24"/>
        <v>55.1</v>
      </c>
      <c r="U212" s="39"/>
      <c r="V212" s="39"/>
      <c r="W212" s="10"/>
      <c r="X212" s="6"/>
    </row>
    <row r="213" spans="1:24">
      <c r="A213" s="44">
        <v>45323</v>
      </c>
      <c r="B213" s="1" t="str">
        <f t="shared" si="19"/>
        <v>febrero</v>
      </c>
      <c r="C213" t="s">
        <v>260</v>
      </c>
      <c r="D213" t="s">
        <v>261</v>
      </c>
      <c r="E213" t="str">
        <f>+VLOOKUP(F213,'[1]DIVIPOLA MPIO'!$A$5:$B$1125,2,0)</f>
        <v>Magdalena</v>
      </c>
      <c r="F213" t="s">
        <v>469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5">
        <v>506</v>
      </c>
      <c r="N213" s="40">
        <f t="shared" si="20"/>
        <v>3</v>
      </c>
      <c r="O213" s="41" t="str">
        <f t="shared" si="21"/>
        <v>50</v>
      </c>
      <c r="P213" s="41" t="str">
        <f t="shared" si="22"/>
        <v>6</v>
      </c>
      <c r="Q213" s="42">
        <f t="shared" si="23"/>
        <v>3006</v>
      </c>
      <c r="R213" s="42">
        <f t="shared" si="24"/>
        <v>50.1</v>
      </c>
      <c r="U213" s="39"/>
      <c r="V213" s="39"/>
      <c r="W213" s="10"/>
      <c r="X213" s="6"/>
    </row>
    <row r="214" spans="1:24">
      <c r="A214" s="44">
        <v>45323</v>
      </c>
      <c r="B214" s="1" t="str">
        <f t="shared" si="19"/>
        <v>febrero</v>
      </c>
      <c r="C214" t="s">
        <v>260</v>
      </c>
      <c r="D214" t="s">
        <v>261</v>
      </c>
      <c r="E214" t="str">
        <f>+VLOOKUP(F214,'[1]DIVIPOLA MPIO'!$A$5:$B$1125,2,0)</f>
        <v>Magdalena</v>
      </c>
      <c r="F214" t="s">
        <v>469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5">
        <v>0</v>
      </c>
      <c r="N214" s="40">
        <f t="shared" si="20"/>
        <v>1</v>
      </c>
      <c r="O214" s="41" t="str">
        <f t="shared" si="21"/>
        <v>0</v>
      </c>
      <c r="P214" s="41">
        <f t="shared" si="22"/>
        <v>0</v>
      </c>
      <c r="Q214" s="42">
        <f t="shared" si="23"/>
        <v>0</v>
      </c>
      <c r="R214" s="42">
        <f t="shared" si="24"/>
        <v>0</v>
      </c>
      <c r="U214" s="39"/>
      <c r="V214" s="39"/>
      <c r="W214" s="10"/>
      <c r="X214" s="6"/>
    </row>
    <row r="215" spans="1:24">
      <c r="A215" s="44">
        <v>45323</v>
      </c>
      <c r="B215" s="1" t="str">
        <f t="shared" si="19"/>
        <v>febrero</v>
      </c>
      <c r="C215" t="s">
        <v>260</v>
      </c>
      <c r="D215" t="s">
        <v>261</v>
      </c>
      <c r="E215" t="str">
        <f>+VLOOKUP(F215,'[1]DIVIPOLA MPIO'!$A$5:$B$1125,2,0)</f>
        <v>Magdalena</v>
      </c>
      <c r="F215" t="s">
        <v>469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5">
        <v>5824</v>
      </c>
      <c r="N215" s="40">
        <f t="shared" si="20"/>
        <v>4</v>
      </c>
      <c r="O215" s="41" t="str">
        <f t="shared" si="21"/>
        <v>58</v>
      </c>
      <c r="P215" s="41" t="str">
        <f t="shared" si="22"/>
        <v>24</v>
      </c>
      <c r="Q215" s="42">
        <f t="shared" si="23"/>
        <v>3504</v>
      </c>
      <c r="R215" s="42">
        <f t="shared" si="24"/>
        <v>58.4</v>
      </c>
      <c r="U215" s="39"/>
      <c r="V215" s="39"/>
      <c r="W215" s="10"/>
      <c r="X215" s="6"/>
    </row>
    <row r="216" spans="1:24">
      <c r="A216" s="44">
        <v>45323</v>
      </c>
      <c r="B216" s="1" t="str">
        <f t="shared" si="19"/>
        <v>febrero</v>
      </c>
      <c r="C216" t="s">
        <v>260</v>
      </c>
      <c r="D216" t="s">
        <v>261</v>
      </c>
      <c r="E216" t="str">
        <f>+VLOOKUP(F216,'[1]DIVIPOLA MPIO'!$A$5:$B$1125,2,0)</f>
        <v>Magdalena</v>
      </c>
      <c r="F216" t="s">
        <v>469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5">
        <v>0</v>
      </c>
      <c r="N216" s="40">
        <f t="shared" si="20"/>
        <v>1</v>
      </c>
      <c r="O216" s="41" t="str">
        <f t="shared" si="21"/>
        <v>0</v>
      </c>
      <c r="P216" s="41">
        <f t="shared" si="22"/>
        <v>0</v>
      </c>
      <c r="Q216" s="42">
        <f t="shared" si="23"/>
        <v>0</v>
      </c>
      <c r="R216" s="42">
        <f t="shared" si="24"/>
        <v>0</v>
      </c>
      <c r="U216" s="39"/>
      <c r="V216" s="39"/>
      <c r="W216" s="10"/>
      <c r="X216" s="6"/>
    </row>
    <row r="217" spans="1:24">
      <c r="A217" s="44">
        <v>45323</v>
      </c>
      <c r="B217" s="1" t="str">
        <f t="shared" si="19"/>
        <v>febrero</v>
      </c>
      <c r="C217" t="s">
        <v>260</v>
      </c>
      <c r="D217" t="s">
        <v>261</v>
      </c>
      <c r="E217" t="str">
        <f>+VLOOKUP(F217,'[1]DIVIPOLA MPIO'!$A$5:$B$1125,2,0)</f>
        <v>Magdalena</v>
      </c>
      <c r="F217" t="s">
        <v>469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5">
        <v>3724</v>
      </c>
      <c r="N217" s="40">
        <f t="shared" si="20"/>
        <v>4</v>
      </c>
      <c r="O217" s="41" t="str">
        <f t="shared" si="21"/>
        <v>37</v>
      </c>
      <c r="P217" s="41" t="str">
        <f t="shared" si="22"/>
        <v>24</v>
      </c>
      <c r="Q217" s="42">
        <f t="shared" si="23"/>
        <v>2244</v>
      </c>
      <c r="R217" s="42">
        <f t="shared" si="24"/>
        <v>37.4</v>
      </c>
      <c r="U217" s="39"/>
      <c r="V217" s="39"/>
      <c r="W217" s="10"/>
      <c r="X217" s="6"/>
    </row>
    <row r="218" spans="1:24">
      <c r="A218" s="44">
        <v>45323</v>
      </c>
      <c r="B218" s="1" t="str">
        <f t="shared" si="19"/>
        <v>febrero</v>
      </c>
      <c r="C218" t="s">
        <v>100</v>
      </c>
      <c r="D218" t="s">
        <v>101</v>
      </c>
      <c r="E218" t="str">
        <f>+VLOOKUP(F218,'[1]DIVIPOLA MPIO'!$A$5:$B$1125,2,0)</f>
        <v>Meta</v>
      </c>
      <c r="F218" t="s">
        <v>102</v>
      </c>
      <c r="G218" t="s">
        <v>274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5">
        <v>100</v>
      </c>
      <c r="N218" s="40">
        <f t="shared" si="20"/>
        <v>3</v>
      </c>
      <c r="O218" s="41" t="str">
        <f t="shared" si="21"/>
        <v>10</v>
      </c>
      <c r="P218" s="41" t="str">
        <f t="shared" si="22"/>
        <v>0</v>
      </c>
      <c r="Q218" s="42">
        <f t="shared" si="23"/>
        <v>600</v>
      </c>
      <c r="R218" s="42">
        <f t="shared" si="24"/>
        <v>10</v>
      </c>
      <c r="U218" s="39"/>
      <c r="V218" s="39"/>
      <c r="W218" s="10"/>
      <c r="X218" s="6"/>
    </row>
    <row r="219" spans="1:24">
      <c r="A219" s="44">
        <v>45323</v>
      </c>
      <c r="B219" s="1" t="str">
        <f t="shared" si="19"/>
        <v>febrero</v>
      </c>
      <c r="C219" t="s">
        <v>100</v>
      </c>
      <c r="D219" t="s">
        <v>101</v>
      </c>
      <c r="E219" t="str">
        <f>+VLOOKUP(F219,'[1]DIVIPOLA MPIO'!$A$5:$B$1125,2,0)</f>
        <v>Meta</v>
      </c>
      <c r="F219" t="s">
        <v>102</v>
      </c>
      <c r="G219" t="s">
        <v>274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5">
        <v>4210</v>
      </c>
      <c r="N219" s="40">
        <f t="shared" si="20"/>
        <v>4</v>
      </c>
      <c r="O219" s="41" t="str">
        <f t="shared" si="21"/>
        <v>42</v>
      </c>
      <c r="P219" s="41" t="str">
        <f t="shared" si="22"/>
        <v>10</v>
      </c>
      <c r="Q219" s="42">
        <f t="shared" si="23"/>
        <v>2530</v>
      </c>
      <c r="R219" s="42">
        <f t="shared" si="24"/>
        <v>42.166666666666664</v>
      </c>
      <c r="U219" s="39"/>
      <c r="V219" s="39"/>
      <c r="W219" s="10"/>
      <c r="X219" s="6"/>
    </row>
    <row r="220" spans="1:24">
      <c r="A220" s="44">
        <v>45323</v>
      </c>
      <c r="B220" s="1" t="str">
        <f t="shared" si="19"/>
        <v>febrero</v>
      </c>
      <c r="C220" t="s">
        <v>100</v>
      </c>
      <c r="D220" t="s">
        <v>101</v>
      </c>
      <c r="E220" t="str">
        <f>+VLOOKUP(F220,'[1]DIVIPOLA MPIO'!$A$5:$B$1125,2,0)</f>
        <v>Meta</v>
      </c>
      <c r="F220" t="s">
        <v>102</v>
      </c>
      <c r="G220" t="s">
        <v>274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5">
        <v>2630</v>
      </c>
      <c r="N220" s="40">
        <f t="shared" si="20"/>
        <v>4</v>
      </c>
      <c r="O220" s="41" t="str">
        <f t="shared" si="21"/>
        <v>26</v>
      </c>
      <c r="P220" s="41" t="str">
        <f t="shared" si="22"/>
        <v>30</v>
      </c>
      <c r="Q220" s="42">
        <f t="shared" si="23"/>
        <v>1590</v>
      </c>
      <c r="R220" s="42">
        <f t="shared" si="24"/>
        <v>26.5</v>
      </c>
      <c r="U220" s="39"/>
      <c r="V220" s="39"/>
      <c r="W220" s="10"/>
      <c r="X220" s="6"/>
    </row>
    <row r="221" spans="1:24">
      <c r="A221" s="44">
        <v>45323</v>
      </c>
      <c r="B221" s="1" t="str">
        <f t="shared" si="19"/>
        <v>febrero</v>
      </c>
      <c r="C221" t="s">
        <v>105</v>
      </c>
      <c r="D221" t="s">
        <v>106</v>
      </c>
      <c r="E221" t="str">
        <f>+VLOOKUP(F221,'[1]DIVIPOLA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5">
        <v>100</v>
      </c>
      <c r="N221" s="40">
        <f t="shared" si="20"/>
        <v>3</v>
      </c>
      <c r="O221" s="41" t="str">
        <f t="shared" si="21"/>
        <v>10</v>
      </c>
      <c r="P221" s="41" t="str">
        <f t="shared" si="22"/>
        <v>0</v>
      </c>
      <c r="Q221" s="42">
        <f t="shared" si="23"/>
        <v>600</v>
      </c>
      <c r="R221" s="42">
        <f t="shared" si="24"/>
        <v>10</v>
      </c>
      <c r="U221" s="39"/>
      <c r="V221" s="39"/>
      <c r="W221" s="10"/>
      <c r="X221" s="6"/>
    </row>
    <row r="222" spans="1:24">
      <c r="A222" s="44">
        <v>45323</v>
      </c>
      <c r="B222" s="1" t="str">
        <f t="shared" si="19"/>
        <v>febrero</v>
      </c>
      <c r="C222" t="s">
        <v>105</v>
      </c>
      <c r="D222" t="s">
        <v>106</v>
      </c>
      <c r="E222" t="str">
        <f>+VLOOKUP(F222,'[1]DIVIPOLA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5">
        <v>30</v>
      </c>
      <c r="N222" s="40">
        <f t="shared" si="20"/>
        <v>2</v>
      </c>
      <c r="O222" s="41" t="str">
        <f t="shared" si="21"/>
        <v>30</v>
      </c>
      <c r="P222" s="41">
        <f t="shared" si="22"/>
        <v>0</v>
      </c>
      <c r="Q222" s="42">
        <f t="shared" si="23"/>
        <v>1800</v>
      </c>
      <c r="R222" s="42">
        <f t="shared" si="24"/>
        <v>30</v>
      </c>
      <c r="U222" s="39"/>
      <c r="V222" s="39"/>
      <c r="W222" s="10"/>
      <c r="X222" s="6"/>
    </row>
    <row r="223" spans="1:24">
      <c r="A223" s="44">
        <v>45323</v>
      </c>
      <c r="B223" s="1" t="str">
        <f t="shared" si="19"/>
        <v>febrero</v>
      </c>
      <c r="C223" t="s">
        <v>105</v>
      </c>
      <c r="D223" t="s">
        <v>106</v>
      </c>
      <c r="E223" t="str">
        <f>+VLOOKUP(F223,'[1]DIVIPOLA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5">
        <v>30</v>
      </c>
      <c r="N223" s="40">
        <f t="shared" si="20"/>
        <v>2</v>
      </c>
      <c r="O223" s="41" t="str">
        <f t="shared" si="21"/>
        <v>30</v>
      </c>
      <c r="P223" s="41">
        <f t="shared" si="22"/>
        <v>0</v>
      </c>
      <c r="Q223" s="42">
        <f t="shared" si="23"/>
        <v>1800</v>
      </c>
      <c r="R223" s="42">
        <f t="shared" si="24"/>
        <v>30</v>
      </c>
      <c r="U223" s="39"/>
      <c r="V223" s="39"/>
      <c r="W223" s="10"/>
      <c r="X223" s="6"/>
    </row>
    <row r="224" spans="1:24">
      <c r="A224" s="44">
        <v>45323</v>
      </c>
      <c r="B224" s="1" t="str">
        <f t="shared" si="19"/>
        <v>febrero</v>
      </c>
      <c r="C224" t="s">
        <v>105</v>
      </c>
      <c r="D224" t="s">
        <v>106</v>
      </c>
      <c r="E224" t="str">
        <f>+VLOOKUP(F224,'[1]DIVIPOLA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5">
        <v>400</v>
      </c>
      <c r="N224" s="40">
        <f t="shared" si="20"/>
        <v>3</v>
      </c>
      <c r="O224" s="41" t="str">
        <f t="shared" si="21"/>
        <v>40</v>
      </c>
      <c r="P224" s="41" t="str">
        <f t="shared" si="22"/>
        <v>0</v>
      </c>
      <c r="Q224" s="42">
        <f t="shared" si="23"/>
        <v>2400</v>
      </c>
      <c r="R224" s="42">
        <f t="shared" si="24"/>
        <v>40</v>
      </c>
      <c r="U224" s="39"/>
      <c r="V224" s="39"/>
      <c r="W224" s="10"/>
      <c r="X224" s="6"/>
    </row>
    <row r="225" spans="1:24">
      <c r="A225" s="44">
        <v>45323</v>
      </c>
      <c r="B225" s="1" t="str">
        <f t="shared" si="19"/>
        <v>febrero</v>
      </c>
      <c r="C225" t="s">
        <v>105</v>
      </c>
      <c r="D225" t="s">
        <v>106</v>
      </c>
      <c r="E225" t="str">
        <f>+VLOOKUP(F225,'[1]DIVIPOLA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5">
        <v>500</v>
      </c>
      <c r="N225" s="40">
        <f t="shared" si="20"/>
        <v>3</v>
      </c>
      <c r="O225" s="41" t="str">
        <f t="shared" si="21"/>
        <v>50</v>
      </c>
      <c r="P225" s="41" t="str">
        <f t="shared" si="22"/>
        <v>0</v>
      </c>
      <c r="Q225" s="42">
        <f t="shared" si="23"/>
        <v>3000</v>
      </c>
      <c r="R225" s="42">
        <f t="shared" si="24"/>
        <v>50</v>
      </c>
      <c r="U225" s="39"/>
      <c r="V225" s="39"/>
      <c r="W225" s="10"/>
      <c r="X225" s="6"/>
    </row>
    <row r="226" spans="1:24">
      <c r="A226" s="44">
        <v>45323</v>
      </c>
      <c r="B226" s="1" t="str">
        <f t="shared" si="19"/>
        <v>febrero</v>
      </c>
      <c r="C226" t="s">
        <v>105</v>
      </c>
      <c r="D226" t="s">
        <v>106</v>
      </c>
      <c r="E226" t="str">
        <f>+VLOOKUP(F226,'[1]DIVIPOLA MPIO'!$A$5:$B$1125,2,0)</f>
        <v>Tolima</v>
      </c>
      <c r="F226" t="s">
        <v>456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5">
        <v>100</v>
      </c>
      <c r="N226" s="40">
        <f t="shared" si="20"/>
        <v>3</v>
      </c>
      <c r="O226" s="41" t="str">
        <f t="shared" si="21"/>
        <v>10</v>
      </c>
      <c r="P226" s="41" t="str">
        <f t="shared" si="22"/>
        <v>0</v>
      </c>
      <c r="Q226" s="42">
        <f t="shared" si="23"/>
        <v>600</v>
      </c>
      <c r="R226" s="42">
        <f t="shared" si="24"/>
        <v>10</v>
      </c>
      <c r="U226" s="39"/>
      <c r="V226" s="39"/>
      <c r="W226" s="10"/>
      <c r="X226" s="6"/>
    </row>
    <row r="227" spans="1:24">
      <c r="A227" s="44">
        <v>45323</v>
      </c>
      <c r="B227" s="1" t="str">
        <f t="shared" si="19"/>
        <v>febrero</v>
      </c>
      <c r="C227" t="s">
        <v>105</v>
      </c>
      <c r="D227" t="s">
        <v>106</v>
      </c>
      <c r="E227" t="str">
        <f>+VLOOKUP(F227,'[1]DIVIPOLA MPIO'!$A$5:$B$1125,2,0)</f>
        <v>Tolima</v>
      </c>
      <c r="F227" t="s">
        <v>456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5">
        <v>100</v>
      </c>
      <c r="N227" s="40">
        <f t="shared" si="20"/>
        <v>3</v>
      </c>
      <c r="O227" s="41" t="str">
        <f t="shared" si="21"/>
        <v>10</v>
      </c>
      <c r="P227" s="41" t="str">
        <f t="shared" si="22"/>
        <v>0</v>
      </c>
      <c r="Q227" s="42">
        <f t="shared" si="23"/>
        <v>600</v>
      </c>
      <c r="R227" s="42">
        <f t="shared" si="24"/>
        <v>10</v>
      </c>
      <c r="U227" s="39"/>
      <c r="V227" s="39"/>
      <c r="W227" s="10"/>
      <c r="X227" s="6"/>
    </row>
    <row r="228" spans="1:24">
      <c r="A228" s="44">
        <v>45323</v>
      </c>
      <c r="B228" s="1" t="str">
        <f t="shared" si="19"/>
        <v>febrero</v>
      </c>
      <c r="C228" t="s">
        <v>105</v>
      </c>
      <c r="D228" t="s">
        <v>106</v>
      </c>
      <c r="E228" t="str">
        <f>+VLOOKUP(F228,'[1]DIVIPOLA MPIO'!$A$5:$B$1125,2,0)</f>
        <v>Tolima</v>
      </c>
      <c r="F228" t="s">
        <v>456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5">
        <v>400</v>
      </c>
      <c r="N228" s="40">
        <f t="shared" si="20"/>
        <v>3</v>
      </c>
      <c r="O228" s="41" t="str">
        <f t="shared" si="21"/>
        <v>40</v>
      </c>
      <c r="P228" s="41" t="str">
        <f t="shared" si="22"/>
        <v>0</v>
      </c>
      <c r="Q228" s="42">
        <f t="shared" si="23"/>
        <v>2400</v>
      </c>
      <c r="R228" s="42">
        <f t="shared" si="24"/>
        <v>40</v>
      </c>
      <c r="U228" s="39"/>
      <c r="V228" s="39"/>
      <c r="W228" s="10"/>
      <c r="X228" s="6"/>
    </row>
    <row r="229" spans="1:24">
      <c r="A229" s="44">
        <v>45323</v>
      </c>
      <c r="B229" s="1" t="str">
        <f t="shared" si="19"/>
        <v>febrero</v>
      </c>
      <c r="C229" t="s">
        <v>105</v>
      </c>
      <c r="D229" t="s">
        <v>106</v>
      </c>
      <c r="E229" t="str">
        <f>+VLOOKUP(F229,'[1]DIVIPOLA MPIO'!$A$5:$B$1125,2,0)</f>
        <v>Tolima</v>
      </c>
      <c r="F229" t="s">
        <v>456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5">
        <v>300</v>
      </c>
      <c r="N229" s="40">
        <f t="shared" si="20"/>
        <v>3</v>
      </c>
      <c r="O229" s="41" t="str">
        <f t="shared" si="21"/>
        <v>30</v>
      </c>
      <c r="P229" s="41" t="str">
        <f t="shared" si="22"/>
        <v>0</v>
      </c>
      <c r="Q229" s="42">
        <f t="shared" si="23"/>
        <v>1800</v>
      </c>
      <c r="R229" s="42">
        <f t="shared" si="24"/>
        <v>30</v>
      </c>
      <c r="U229" s="39"/>
      <c r="V229" s="39"/>
      <c r="W229" s="10"/>
      <c r="X229" s="6"/>
    </row>
    <row r="230" spans="1:24">
      <c r="A230" s="44">
        <v>45323</v>
      </c>
      <c r="B230" s="1" t="str">
        <f t="shared" si="19"/>
        <v>febrero</v>
      </c>
      <c r="C230" t="s">
        <v>105</v>
      </c>
      <c r="D230" t="s">
        <v>106</v>
      </c>
      <c r="E230" t="str">
        <f>+VLOOKUP(F230,'[1]DIVIPOLA MPIO'!$A$5:$B$1125,2,0)</f>
        <v>Tolima</v>
      </c>
      <c r="F230" t="s">
        <v>456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5">
        <v>800</v>
      </c>
      <c r="N230" s="40">
        <f t="shared" si="20"/>
        <v>3</v>
      </c>
      <c r="O230" s="41" t="str">
        <f t="shared" si="21"/>
        <v>80</v>
      </c>
      <c r="P230" s="41" t="str">
        <f t="shared" si="22"/>
        <v>0</v>
      </c>
      <c r="Q230" s="42">
        <f t="shared" si="23"/>
        <v>4800</v>
      </c>
      <c r="R230" s="42">
        <f t="shared" si="24"/>
        <v>80</v>
      </c>
      <c r="U230" s="39"/>
      <c r="V230" s="39"/>
      <c r="W230" s="10"/>
      <c r="X230" s="6"/>
    </row>
    <row r="231" spans="1:24">
      <c r="A231" s="44">
        <v>45323</v>
      </c>
      <c r="B231" s="1" t="str">
        <f t="shared" si="19"/>
        <v>febrero</v>
      </c>
      <c r="C231" t="s">
        <v>105</v>
      </c>
      <c r="D231" t="s">
        <v>106</v>
      </c>
      <c r="E231" t="str">
        <f>+VLOOKUP(F231,'[1]DIVIPOLA MPIO'!$A$5:$B$1125,2,0)</f>
        <v>Tolima</v>
      </c>
      <c r="F231" t="s">
        <v>456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5">
        <v>100</v>
      </c>
      <c r="N231" s="40">
        <f t="shared" si="20"/>
        <v>3</v>
      </c>
      <c r="O231" s="41" t="str">
        <f t="shared" si="21"/>
        <v>10</v>
      </c>
      <c r="P231" s="41" t="str">
        <f t="shared" si="22"/>
        <v>0</v>
      </c>
      <c r="Q231" s="42">
        <f t="shared" si="23"/>
        <v>600</v>
      </c>
      <c r="R231" s="42">
        <f t="shared" si="24"/>
        <v>10</v>
      </c>
      <c r="U231" s="39"/>
      <c r="V231" s="39"/>
      <c r="W231" s="10"/>
      <c r="X231" s="6"/>
    </row>
    <row r="232" spans="1:24">
      <c r="A232" s="44">
        <v>45323</v>
      </c>
      <c r="B232" s="1" t="str">
        <f t="shared" si="19"/>
        <v>febrero</v>
      </c>
      <c r="C232" t="s">
        <v>105</v>
      </c>
      <c r="D232" t="s">
        <v>106</v>
      </c>
      <c r="E232" t="str">
        <f>+VLOOKUP(F232,'[1]DIVIPOLA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5">
        <v>400</v>
      </c>
      <c r="N232" s="40">
        <f t="shared" si="20"/>
        <v>3</v>
      </c>
      <c r="O232" s="41" t="str">
        <f t="shared" si="21"/>
        <v>40</v>
      </c>
      <c r="P232" s="41" t="str">
        <f t="shared" si="22"/>
        <v>0</v>
      </c>
      <c r="Q232" s="42">
        <f t="shared" si="23"/>
        <v>2400</v>
      </c>
      <c r="R232" s="42">
        <f t="shared" si="24"/>
        <v>40</v>
      </c>
      <c r="U232" s="39"/>
      <c r="V232" s="39"/>
      <c r="W232" s="10"/>
      <c r="X232" s="6"/>
    </row>
    <row r="233" spans="1:24">
      <c r="A233" s="44">
        <v>45323</v>
      </c>
      <c r="B233" s="1" t="str">
        <f t="shared" si="19"/>
        <v>febrero</v>
      </c>
      <c r="C233" t="s">
        <v>105</v>
      </c>
      <c r="D233" t="s">
        <v>106</v>
      </c>
      <c r="E233" t="str">
        <f>+VLOOKUP(F233,'[1]DIVIPOLA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5">
        <v>430</v>
      </c>
      <c r="N233" s="40">
        <f t="shared" si="20"/>
        <v>3</v>
      </c>
      <c r="O233" s="41" t="str">
        <f t="shared" si="21"/>
        <v>43</v>
      </c>
      <c r="P233" s="41" t="str">
        <f t="shared" si="22"/>
        <v>0</v>
      </c>
      <c r="Q233" s="42">
        <f t="shared" si="23"/>
        <v>2580</v>
      </c>
      <c r="R233" s="42">
        <f t="shared" si="24"/>
        <v>43</v>
      </c>
      <c r="U233" s="39"/>
      <c r="V233" s="39"/>
      <c r="W233" s="10"/>
      <c r="X233" s="6"/>
    </row>
    <row r="234" spans="1:24">
      <c r="A234" s="44">
        <v>45323</v>
      </c>
      <c r="B234" s="1" t="str">
        <f t="shared" si="19"/>
        <v>febrero</v>
      </c>
      <c r="C234" t="s">
        <v>105</v>
      </c>
      <c r="D234" t="s">
        <v>106</v>
      </c>
      <c r="E234" t="str">
        <f>+VLOOKUP(F234,'[1]DIVIPOLA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5">
        <v>100</v>
      </c>
      <c r="N234" s="40">
        <f t="shared" si="20"/>
        <v>3</v>
      </c>
      <c r="O234" s="41" t="str">
        <f t="shared" si="21"/>
        <v>10</v>
      </c>
      <c r="P234" s="41" t="str">
        <f t="shared" si="22"/>
        <v>0</v>
      </c>
      <c r="Q234" s="42">
        <f t="shared" si="23"/>
        <v>600</v>
      </c>
      <c r="R234" s="42">
        <f t="shared" si="24"/>
        <v>10</v>
      </c>
      <c r="U234" s="39"/>
      <c r="V234" s="39"/>
      <c r="W234" s="10"/>
      <c r="X234" s="6"/>
    </row>
    <row r="235" spans="1:24">
      <c r="A235" s="44">
        <v>45323</v>
      </c>
      <c r="B235" s="1" t="str">
        <f t="shared" si="19"/>
        <v>febrero</v>
      </c>
      <c r="C235" t="s">
        <v>105</v>
      </c>
      <c r="D235" t="s">
        <v>106</v>
      </c>
      <c r="E235" t="str">
        <f>+VLOOKUP(F235,'[1]DIVIPOLA MPIO'!$A$5:$B$1125,2,0)</f>
        <v>Tolima</v>
      </c>
      <c r="F235" t="s">
        <v>455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5">
        <v>30</v>
      </c>
      <c r="N235" s="40">
        <f t="shared" si="20"/>
        <v>2</v>
      </c>
      <c r="O235" s="41" t="str">
        <f t="shared" si="21"/>
        <v>30</v>
      </c>
      <c r="P235" s="41">
        <f t="shared" si="22"/>
        <v>0</v>
      </c>
      <c r="Q235" s="42">
        <f t="shared" si="23"/>
        <v>1800</v>
      </c>
      <c r="R235" s="42">
        <f t="shared" si="24"/>
        <v>30</v>
      </c>
      <c r="U235" s="39"/>
      <c r="V235" s="39"/>
      <c r="W235" s="10"/>
      <c r="X235" s="6"/>
    </row>
    <row r="236" spans="1:24">
      <c r="A236" s="44">
        <v>45323</v>
      </c>
      <c r="B236" s="1" t="str">
        <f t="shared" si="19"/>
        <v>febrero</v>
      </c>
      <c r="C236" t="s">
        <v>105</v>
      </c>
      <c r="D236" t="s">
        <v>106</v>
      </c>
      <c r="E236" t="str">
        <f>+VLOOKUP(F236,'[1]DIVIPOLA MPIO'!$A$5:$B$1125,2,0)</f>
        <v>Tolima</v>
      </c>
      <c r="F236" t="s">
        <v>455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5">
        <v>200</v>
      </c>
      <c r="N236" s="40">
        <f t="shared" si="20"/>
        <v>3</v>
      </c>
      <c r="O236" s="41" t="str">
        <f t="shared" si="21"/>
        <v>20</v>
      </c>
      <c r="P236" s="41" t="str">
        <f t="shared" si="22"/>
        <v>0</v>
      </c>
      <c r="Q236" s="42">
        <f t="shared" si="23"/>
        <v>1200</v>
      </c>
      <c r="R236" s="42">
        <f t="shared" si="24"/>
        <v>20</v>
      </c>
      <c r="U236" s="39"/>
      <c r="V236" s="39"/>
      <c r="W236" s="10"/>
      <c r="X236" s="6"/>
    </row>
    <row r="237" spans="1:24">
      <c r="A237" s="44">
        <v>45323</v>
      </c>
      <c r="B237" s="1" t="str">
        <f t="shared" si="19"/>
        <v>febrero</v>
      </c>
      <c r="C237" t="s">
        <v>105</v>
      </c>
      <c r="D237" t="s">
        <v>106</v>
      </c>
      <c r="E237" t="str">
        <f>+VLOOKUP(F237,'[1]DIVIPOLA MPIO'!$A$5:$B$1125,2,0)</f>
        <v>Tolima</v>
      </c>
      <c r="F237" t="s">
        <v>455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5">
        <v>100</v>
      </c>
      <c r="N237" s="40">
        <f t="shared" si="20"/>
        <v>3</v>
      </c>
      <c r="O237" s="41" t="str">
        <f t="shared" si="21"/>
        <v>10</v>
      </c>
      <c r="P237" s="41" t="str">
        <f t="shared" si="22"/>
        <v>0</v>
      </c>
      <c r="Q237" s="42">
        <f t="shared" si="23"/>
        <v>600</v>
      </c>
      <c r="R237" s="42">
        <f t="shared" si="24"/>
        <v>10</v>
      </c>
      <c r="U237" s="39"/>
      <c r="V237" s="39"/>
      <c r="W237" s="10"/>
      <c r="X237" s="6"/>
    </row>
    <row r="238" spans="1:24">
      <c r="A238" s="44">
        <v>45323</v>
      </c>
      <c r="B238" s="1" t="str">
        <f t="shared" si="19"/>
        <v>febrero</v>
      </c>
      <c r="C238" t="s">
        <v>105</v>
      </c>
      <c r="D238" t="s">
        <v>106</v>
      </c>
      <c r="E238" t="str">
        <f>+VLOOKUP(F238,'[1]DIVIPOLA MPIO'!$A$5:$B$1125,2,0)</f>
        <v>Tolima</v>
      </c>
      <c r="F238" t="s">
        <v>455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5">
        <v>500</v>
      </c>
      <c r="N238" s="40">
        <f t="shared" si="20"/>
        <v>3</v>
      </c>
      <c r="O238" s="41" t="str">
        <f t="shared" si="21"/>
        <v>50</v>
      </c>
      <c r="P238" s="41" t="str">
        <f t="shared" si="22"/>
        <v>0</v>
      </c>
      <c r="Q238" s="42">
        <f t="shared" si="23"/>
        <v>3000</v>
      </c>
      <c r="R238" s="42">
        <f t="shared" si="24"/>
        <v>50</v>
      </c>
      <c r="U238" s="39"/>
      <c r="V238" s="39"/>
      <c r="W238" s="10"/>
      <c r="X238" s="6"/>
    </row>
    <row r="239" spans="1:24">
      <c r="A239" s="44">
        <v>45323</v>
      </c>
      <c r="B239" s="1" t="str">
        <f t="shared" si="19"/>
        <v>febrero</v>
      </c>
      <c r="C239" t="s">
        <v>105</v>
      </c>
      <c r="D239" t="s">
        <v>106</v>
      </c>
      <c r="E239" t="str">
        <f>+VLOOKUP(F239,'[1]DIVIPOLA MPIO'!$A$5:$B$1125,2,0)</f>
        <v>Tolima</v>
      </c>
      <c r="F239" t="s">
        <v>455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5">
        <v>30</v>
      </c>
      <c r="N239" s="40">
        <f t="shared" si="20"/>
        <v>2</v>
      </c>
      <c r="O239" s="41" t="str">
        <f t="shared" si="21"/>
        <v>30</v>
      </c>
      <c r="P239" s="41">
        <f t="shared" si="22"/>
        <v>0</v>
      </c>
      <c r="Q239" s="42">
        <f t="shared" si="23"/>
        <v>1800</v>
      </c>
      <c r="R239" s="42">
        <f t="shared" si="24"/>
        <v>30</v>
      </c>
      <c r="U239" s="39"/>
      <c r="V239" s="39"/>
      <c r="W239" s="10"/>
      <c r="X239" s="6"/>
    </row>
    <row r="240" spans="1:24">
      <c r="A240" s="44">
        <v>45323</v>
      </c>
      <c r="B240" s="1" t="str">
        <f t="shared" si="19"/>
        <v>febrero</v>
      </c>
      <c r="C240" t="s">
        <v>105</v>
      </c>
      <c r="D240" t="s">
        <v>106</v>
      </c>
      <c r="E240" t="str">
        <f>+VLOOKUP(F240,'[1]DIVIPOLA MPIO'!$A$5:$B$1125,2,0)</f>
        <v>Tolima</v>
      </c>
      <c r="F240" t="s">
        <v>455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5">
        <v>30</v>
      </c>
      <c r="N240" s="40">
        <f t="shared" si="20"/>
        <v>2</v>
      </c>
      <c r="O240" s="41" t="str">
        <f t="shared" si="21"/>
        <v>30</v>
      </c>
      <c r="P240" s="41">
        <f t="shared" si="22"/>
        <v>0</v>
      </c>
      <c r="Q240" s="42">
        <f t="shared" si="23"/>
        <v>1800</v>
      </c>
      <c r="R240" s="42">
        <f t="shared" si="24"/>
        <v>30</v>
      </c>
      <c r="U240" s="39"/>
      <c r="V240" s="39"/>
      <c r="W240" s="10"/>
      <c r="X240" s="6"/>
    </row>
    <row r="241" spans="1:24">
      <c r="A241" s="44">
        <v>45323</v>
      </c>
      <c r="B241" s="1" t="str">
        <f t="shared" si="19"/>
        <v>febrero</v>
      </c>
      <c r="C241" t="s">
        <v>105</v>
      </c>
      <c r="D241" t="s">
        <v>106</v>
      </c>
      <c r="E241" t="str">
        <f>+VLOOKUP(F241,'[1]DIVIPOLA MPIO'!$A$5:$B$1125,2,0)</f>
        <v>Tolima</v>
      </c>
      <c r="F241" t="s">
        <v>455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5">
        <v>30</v>
      </c>
      <c r="N241" s="40">
        <f t="shared" si="20"/>
        <v>2</v>
      </c>
      <c r="O241" s="41" t="str">
        <f t="shared" si="21"/>
        <v>30</v>
      </c>
      <c r="P241" s="41">
        <f t="shared" si="22"/>
        <v>0</v>
      </c>
      <c r="Q241" s="42">
        <f t="shared" si="23"/>
        <v>1800</v>
      </c>
      <c r="R241" s="42">
        <f t="shared" si="24"/>
        <v>30</v>
      </c>
      <c r="U241" s="39"/>
      <c r="V241" s="39"/>
      <c r="W241" s="10"/>
      <c r="X241" s="6"/>
    </row>
    <row r="242" spans="1:24">
      <c r="A242" s="44">
        <v>45323</v>
      </c>
      <c r="B242" s="1" t="str">
        <f t="shared" si="19"/>
        <v>febrero</v>
      </c>
      <c r="C242" t="s">
        <v>105</v>
      </c>
      <c r="D242" t="s">
        <v>106</v>
      </c>
      <c r="E242" t="str">
        <f>+VLOOKUP(F242,'[1]DIVIPOLA MPIO'!$A$5:$B$1125,2,0)</f>
        <v>Tolima</v>
      </c>
      <c r="F242" t="s">
        <v>455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5">
        <v>100</v>
      </c>
      <c r="N242" s="40">
        <f t="shared" si="20"/>
        <v>3</v>
      </c>
      <c r="O242" s="41" t="str">
        <f t="shared" si="21"/>
        <v>10</v>
      </c>
      <c r="P242" s="41" t="str">
        <f t="shared" si="22"/>
        <v>0</v>
      </c>
      <c r="Q242" s="42">
        <f t="shared" si="23"/>
        <v>600</v>
      </c>
      <c r="R242" s="42">
        <f t="shared" si="24"/>
        <v>10</v>
      </c>
      <c r="U242" s="39"/>
      <c r="V242" s="39"/>
      <c r="W242" s="10"/>
      <c r="X242" s="6"/>
    </row>
    <row r="243" spans="1:24">
      <c r="A243" s="44">
        <v>45323</v>
      </c>
      <c r="B243" s="1" t="str">
        <f t="shared" si="19"/>
        <v>febrero</v>
      </c>
      <c r="C243" t="s">
        <v>105</v>
      </c>
      <c r="D243" t="s">
        <v>106</v>
      </c>
      <c r="E243" t="str">
        <f>+VLOOKUP(F243,'[1]DIVIPOLA MPIO'!$A$5:$B$1125,2,0)</f>
        <v>Tolima</v>
      </c>
      <c r="F243" t="s">
        <v>455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5">
        <v>100</v>
      </c>
      <c r="N243" s="40">
        <f t="shared" si="20"/>
        <v>3</v>
      </c>
      <c r="O243" s="41" t="str">
        <f t="shared" si="21"/>
        <v>10</v>
      </c>
      <c r="P243" s="41" t="str">
        <f t="shared" si="22"/>
        <v>0</v>
      </c>
      <c r="Q243" s="42">
        <f t="shared" si="23"/>
        <v>600</v>
      </c>
      <c r="R243" s="42">
        <f t="shared" si="24"/>
        <v>10</v>
      </c>
      <c r="U243" s="39"/>
      <c r="V243" s="39"/>
      <c r="W243" s="10"/>
      <c r="X243" s="6"/>
    </row>
    <row r="244" spans="1:24">
      <c r="A244" s="44">
        <v>45323</v>
      </c>
      <c r="B244" s="1" t="str">
        <f t="shared" si="19"/>
        <v>febrero</v>
      </c>
      <c r="C244" t="s">
        <v>105</v>
      </c>
      <c r="D244" t="s">
        <v>106</v>
      </c>
      <c r="E244" t="str">
        <f>+VLOOKUP(F244,'[1]DIVIPOLA MPIO'!$A$5:$B$1125,2,0)</f>
        <v>Tolima</v>
      </c>
      <c r="F244" t="s">
        <v>455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5">
        <v>100</v>
      </c>
      <c r="N244" s="40">
        <f t="shared" si="20"/>
        <v>3</v>
      </c>
      <c r="O244" s="41" t="str">
        <f t="shared" si="21"/>
        <v>10</v>
      </c>
      <c r="P244" s="41" t="str">
        <f t="shared" si="22"/>
        <v>0</v>
      </c>
      <c r="Q244" s="42">
        <f t="shared" si="23"/>
        <v>600</v>
      </c>
      <c r="R244" s="42">
        <f t="shared" si="24"/>
        <v>10</v>
      </c>
      <c r="U244" s="39"/>
      <c r="V244" s="39"/>
      <c r="W244" s="10"/>
      <c r="X244" s="6"/>
    </row>
    <row r="245" spans="1:24">
      <c r="A245" s="44">
        <v>45323</v>
      </c>
      <c r="B245" s="1" t="str">
        <f t="shared" si="19"/>
        <v>febrero</v>
      </c>
      <c r="C245" t="s">
        <v>105</v>
      </c>
      <c r="D245" t="s">
        <v>106</v>
      </c>
      <c r="E245" t="str">
        <f>+VLOOKUP(F245,'[1]DIVIPOLA MPIO'!$A$5:$B$1125,2,0)</f>
        <v>Tolima</v>
      </c>
      <c r="F245" t="s">
        <v>455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5">
        <v>30</v>
      </c>
      <c r="N245" s="40">
        <f t="shared" si="20"/>
        <v>2</v>
      </c>
      <c r="O245" s="41" t="str">
        <f t="shared" si="21"/>
        <v>30</v>
      </c>
      <c r="P245" s="41">
        <f t="shared" si="22"/>
        <v>0</v>
      </c>
      <c r="Q245" s="42">
        <f t="shared" si="23"/>
        <v>1800</v>
      </c>
      <c r="R245" s="42">
        <f t="shared" si="24"/>
        <v>30</v>
      </c>
      <c r="U245" s="39"/>
      <c r="V245" s="39"/>
      <c r="W245" s="10"/>
      <c r="X245" s="6"/>
    </row>
    <row r="246" spans="1:24">
      <c r="A246" s="44">
        <v>45323</v>
      </c>
      <c r="B246" s="1" t="str">
        <f t="shared" si="19"/>
        <v>febrero</v>
      </c>
      <c r="C246" t="s">
        <v>105</v>
      </c>
      <c r="D246" t="s">
        <v>106</v>
      </c>
      <c r="E246" t="str">
        <f>+VLOOKUP(F246,'[1]DIVIPOLA MPIO'!$A$5:$B$1125,2,0)</f>
        <v>Tolima</v>
      </c>
      <c r="F246" t="s">
        <v>455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5">
        <v>600</v>
      </c>
      <c r="N246" s="40">
        <f t="shared" si="20"/>
        <v>3</v>
      </c>
      <c r="O246" s="41" t="str">
        <f t="shared" si="21"/>
        <v>60</v>
      </c>
      <c r="P246" s="41" t="str">
        <f t="shared" si="22"/>
        <v>0</v>
      </c>
      <c r="Q246" s="42">
        <f t="shared" si="23"/>
        <v>3600</v>
      </c>
      <c r="R246" s="42">
        <f t="shared" si="24"/>
        <v>60</v>
      </c>
      <c r="U246" s="39"/>
      <c r="V246" s="39"/>
      <c r="W246" s="10"/>
      <c r="X246" s="6"/>
    </row>
    <row r="247" spans="1:24">
      <c r="A247" s="44">
        <v>45323</v>
      </c>
      <c r="B247" s="1" t="str">
        <f t="shared" si="19"/>
        <v>febrero</v>
      </c>
      <c r="C247" t="s">
        <v>105</v>
      </c>
      <c r="D247" t="s">
        <v>106</v>
      </c>
      <c r="E247" t="str">
        <f>+VLOOKUP(F247,'[1]DIVIPOLA MPIO'!$A$5:$B$1125,2,0)</f>
        <v>Tolima</v>
      </c>
      <c r="F247" t="s">
        <v>455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5">
        <v>130</v>
      </c>
      <c r="N247" s="40">
        <f t="shared" si="20"/>
        <v>3</v>
      </c>
      <c r="O247" s="41" t="str">
        <f t="shared" si="21"/>
        <v>13</v>
      </c>
      <c r="P247" s="41" t="str">
        <f t="shared" si="22"/>
        <v>0</v>
      </c>
      <c r="Q247" s="42">
        <f t="shared" si="23"/>
        <v>780</v>
      </c>
      <c r="R247" s="42">
        <f t="shared" si="24"/>
        <v>13</v>
      </c>
      <c r="U247" s="39"/>
      <c r="V247" s="39"/>
      <c r="W247" s="10"/>
      <c r="X247" s="6"/>
    </row>
    <row r="248" spans="1:24">
      <c r="A248" s="44">
        <v>45323</v>
      </c>
      <c r="B248" s="1" t="str">
        <f t="shared" si="19"/>
        <v>febrero</v>
      </c>
      <c r="C248" t="s">
        <v>105</v>
      </c>
      <c r="D248" t="s">
        <v>106</v>
      </c>
      <c r="E248" t="str">
        <f>+VLOOKUP(F248,'[1]DIVIPOLA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5">
        <v>300</v>
      </c>
      <c r="N248" s="40">
        <f t="shared" si="20"/>
        <v>3</v>
      </c>
      <c r="O248" s="41" t="str">
        <f t="shared" si="21"/>
        <v>30</v>
      </c>
      <c r="P248" s="41" t="str">
        <f t="shared" si="22"/>
        <v>0</v>
      </c>
      <c r="Q248" s="42">
        <f t="shared" si="23"/>
        <v>1800</v>
      </c>
      <c r="R248" s="42">
        <f t="shared" si="24"/>
        <v>30</v>
      </c>
      <c r="U248" s="39"/>
      <c r="V248" s="39"/>
      <c r="W248" s="10"/>
      <c r="X248" s="6"/>
    </row>
    <row r="249" spans="1:24">
      <c r="A249" s="44">
        <v>45323</v>
      </c>
      <c r="B249" s="1" t="str">
        <f t="shared" si="19"/>
        <v>febrero</v>
      </c>
      <c r="C249" t="s">
        <v>105</v>
      </c>
      <c r="D249" t="s">
        <v>106</v>
      </c>
      <c r="E249" t="str">
        <f>+VLOOKUP(F249,'[1]DIVIPOLA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5">
        <v>600</v>
      </c>
      <c r="N249" s="40">
        <f t="shared" si="20"/>
        <v>3</v>
      </c>
      <c r="O249" s="41" t="str">
        <f t="shared" si="21"/>
        <v>60</v>
      </c>
      <c r="P249" s="41" t="str">
        <f t="shared" si="22"/>
        <v>0</v>
      </c>
      <c r="Q249" s="42">
        <f t="shared" si="23"/>
        <v>3600</v>
      </c>
      <c r="R249" s="42">
        <f t="shared" si="24"/>
        <v>60</v>
      </c>
      <c r="U249" s="39"/>
      <c r="V249" s="39"/>
      <c r="W249" s="10"/>
      <c r="X249" s="6"/>
    </row>
    <row r="250" spans="1:24">
      <c r="A250" s="44">
        <v>45323</v>
      </c>
      <c r="B250" s="1" t="str">
        <f t="shared" si="19"/>
        <v>febrero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5">
        <v>30</v>
      </c>
      <c r="N250" s="40">
        <f t="shared" si="20"/>
        <v>2</v>
      </c>
      <c r="O250" s="41" t="str">
        <f t="shared" si="21"/>
        <v>30</v>
      </c>
      <c r="P250" s="41">
        <f t="shared" si="22"/>
        <v>0</v>
      </c>
      <c r="Q250" s="42">
        <f t="shared" si="23"/>
        <v>1800</v>
      </c>
      <c r="R250" s="42">
        <f t="shared" si="24"/>
        <v>30</v>
      </c>
      <c r="U250" s="39"/>
      <c r="V250" s="39"/>
      <c r="W250" s="10"/>
      <c r="X250" s="6"/>
    </row>
    <row r="251" spans="1:24">
      <c r="A251" s="44">
        <v>45323</v>
      </c>
      <c r="B251" s="1" t="str">
        <f t="shared" si="19"/>
        <v>febrero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5">
        <v>100</v>
      </c>
      <c r="N251" s="40">
        <f t="shared" si="20"/>
        <v>3</v>
      </c>
      <c r="O251" s="41" t="str">
        <f t="shared" si="21"/>
        <v>10</v>
      </c>
      <c r="P251" s="41" t="str">
        <f t="shared" si="22"/>
        <v>0</v>
      </c>
      <c r="Q251" s="42">
        <f t="shared" si="23"/>
        <v>600</v>
      </c>
      <c r="R251" s="42">
        <f t="shared" si="24"/>
        <v>10</v>
      </c>
      <c r="U251" s="39"/>
      <c r="V251" s="39"/>
      <c r="W251" s="10"/>
      <c r="X251" s="6"/>
    </row>
    <row r="252" spans="1:24">
      <c r="A252" s="44">
        <v>45323</v>
      </c>
      <c r="B252" s="1" t="str">
        <f t="shared" si="19"/>
        <v>febrero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5">
        <v>100</v>
      </c>
      <c r="N252" s="40">
        <f t="shared" si="20"/>
        <v>3</v>
      </c>
      <c r="O252" s="41" t="str">
        <f t="shared" si="21"/>
        <v>10</v>
      </c>
      <c r="P252" s="41" t="str">
        <f t="shared" si="22"/>
        <v>0</v>
      </c>
      <c r="Q252" s="42">
        <f t="shared" si="23"/>
        <v>600</v>
      </c>
      <c r="R252" s="42">
        <f t="shared" si="24"/>
        <v>10</v>
      </c>
      <c r="U252" s="39"/>
      <c r="V252" s="39"/>
      <c r="W252" s="10"/>
      <c r="X252" s="6"/>
    </row>
    <row r="253" spans="1:24">
      <c r="A253" s="44">
        <v>45323</v>
      </c>
      <c r="B253" s="1" t="str">
        <f t="shared" si="19"/>
        <v>febrero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5">
        <v>30</v>
      </c>
      <c r="N253" s="40">
        <f t="shared" si="20"/>
        <v>2</v>
      </c>
      <c r="O253" s="41" t="str">
        <f t="shared" si="21"/>
        <v>30</v>
      </c>
      <c r="P253" s="41">
        <f t="shared" si="22"/>
        <v>0</v>
      </c>
      <c r="Q253" s="42">
        <f t="shared" si="23"/>
        <v>1800</v>
      </c>
      <c r="R253" s="42">
        <f t="shared" si="24"/>
        <v>30</v>
      </c>
      <c r="U253" s="39"/>
      <c r="V253" s="39"/>
      <c r="W253" s="10"/>
      <c r="X253" s="6"/>
    </row>
    <row r="254" spans="1:24">
      <c r="A254" s="44">
        <v>45323</v>
      </c>
      <c r="B254" s="1" t="str">
        <f t="shared" si="19"/>
        <v>febrero</v>
      </c>
      <c r="C254" t="s">
        <v>105</v>
      </c>
      <c r="D254" t="s">
        <v>106</v>
      </c>
      <c r="E254" t="str">
        <f>+VLOOKUP(F254,'[1]DIVIPOLA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5">
        <v>400</v>
      </c>
      <c r="N254" s="40">
        <f t="shared" si="20"/>
        <v>3</v>
      </c>
      <c r="O254" s="41" t="str">
        <f t="shared" si="21"/>
        <v>40</v>
      </c>
      <c r="P254" s="41" t="str">
        <f t="shared" si="22"/>
        <v>0</v>
      </c>
      <c r="Q254" s="42">
        <f t="shared" si="23"/>
        <v>2400</v>
      </c>
      <c r="R254" s="42">
        <f t="shared" si="24"/>
        <v>40</v>
      </c>
      <c r="U254" s="39"/>
      <c r="V254" s="39"/>
      <c r="W254" s="10"/>
      <c r="X254" s="6"/>
    </row>
    <row r="255" spans="1:24">
      <c r="A255" s="44">
        <v>45323</v>
      </c>
      <c r="B255" s="1" t="str">
        <f t="shared" si="19"/>
        <v>febrero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5">
        <v>30</v>
      </c>
      <c r="N255" s="40">
        <f t="shared" si="20"/>
        <v>2</v>
      </c>
      <c r="O255" s="41" t="str">
        <f t="shared" si="21"/>
        <v>30</v>
      </c>
      <c r="P255" s="41">
        <f t="shared" si="22"/>
        <v>0</v>
      </c>
      <c r="Q255" s="42">
        <f t="shared" si="23"/>
        <v>1800</v>
      </c>
      <c r="R255" s="42">
        <f t="shared" si="24"/>
        <v>30</v>
      </c>
      <c r="U255" s="39"/>
      <c r="V255" s="39"/>
      <c r="W255" s="10"/>
      <c r="X255" s="6"/>
    </row>
    <row r="256" spans="1:24">
      <c r="A256" s="44">
        <v>45323</v>
      </c>
      <c r="B256" s="1" t="str">
        <f t="shared" si="19"/>
        <v>febrero</v>
      </c>
      <c r="C256" t="s">
        <v>105</v>
      </c>
      <c r="D256" t="s">
        <v>106</v>
      </c>
      <c r="E256" t="str">
        <f>+VLOOKUP(F256,'[1]DIVIPOLA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5">
        <v>930</v>
      </c>
      <c r="N256" s="40">
        <f t="shared" si="20"/>
        <v>3</v>
      </c>
      <c r="O256" s="41" t="str">
        <f t="shared" si="21"/>
        <v>93</v>
      </c>
      <c r="P256" s="41" t="str">
        <f t="shared" si="22"/>
        <v>0</v>
      </c>
      <c r="Q256" s="42">
        <f t="shared" si="23"/>
        <v>5580</v>
      </c>
      <c r="R256" s="42">
        <f t="shared" si="24"/>
        <v>93</v>
      </c>
      <c r="U256" s="39"/>
      <c r="V256" s="39"/>
      <c r="W256" s="10"/>
      <c r="X256" s="6"/>
    </row>
    <row r="257" spans="1:24">
      <c r="A257" s="44">
        <v>45323</v>
      </c>
      <c r="B257" s="1" t="str">
        <f t="shared" si="19"/>
        <v>febrero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5">
        <v>30</v>
      </c>
      <c r="N257" s="40">
        <f t="shared" si="20"/>
        <v>2</v>
      </c>
      <c r="O257" s="41" t="str">
        <f t="shared" si="21"/>
        <v>30</v>
      </c>
      <c r="P257" s="41">
        <f t="shared" si="22"/>
        <v>0</v>
      </c>
      <c r="Q257" s="42">
        <f t="shared" si="23"/>
        <v>1800</v>
      </c>
      <c r="R257" s="42">
        <f t="shared" si="24"/>
        <v>30</v>
      </c>
      <c r="U257" s="39"/>
      <c r="V257" s="39"/>
      <c r="W257" s="10"/>
      <c r="X257" s="6"/>
    </row>
    <row r="258" spans="1:24">
      <c r="A258" s="44">
        <v>45323</v>
      </c>
      <c r="B258" s="1" t="str">
        <f t="shared" si="19"/>
        <v>febrero</v>
      </c>
      <c r="C258" t="s">
        <v>275</v>
      </c>
      <c r="D258" t="s">
        <v>276</v>
      </c>
      <c r="E258" t="str">
        <f>+VLOOKUP(F258,'[1]DIVIPOLA MPIO'!$A$5:$B$1125,2,0)</f>
        <v>Casanare</v>
      </c>
      <c r="F258" t="s">
        <v>201</v>
      </c>
      <c r="G258" t="s">
        <v>277</v>
      </c>
      <c r="H258" t="s">
        <v>278</v>
      </c>
      <c r="I258" t="s">
        <v>92</v>
      </c>
      <c r="J258" t="s">
        <v>16</v>
      </c>
      <c r="K258" s="2">
        <v>0</v>
      </c>
      <c r="L258" s="2">
        <v>0</v>
      </c>
      <c r="M258" s="25">
        <v>0</v>
      </c>
      <c r="N258" s="40">
        <f t="shared" si="20"/>
        <v>1</v>
      </c>
      <c r="O258" s="41" t="str">
        <f t="shared" si="21"/>
        <v>0</v>
      </c>
      <c r="P258" s="41">
        <f t="shared" si="22"/>
        <v>0</v>
      </c>
      <c r="Q258" s="42">
        <f t="shared" si="23"/>
        <v>0</v>
      </c>
      <c r="R258" s="42">
        <f t="shared" si="24"/>
        <v>0</v>
      </c>
      <c r="U258" s="39"/>
      <c r="V258" s="39"/>
      <c r="W258" s="10"/>
      <c r="X258" s="6"/>
    </row>
    <row r="259" spans="1:24">
      <c r="A259" s="44">
        <v>45323</v>
      </c>
      <c r="B259" s="1" t="str">
        <f t="shared" ref="B259:B322" si="25">TEXT(A259,"mmmm")</f>
        <v>febrero</v>
      </c>
      <c r="C259" t="s">
        <v>275</v>
      </c>
      <c r="D259" t="s">
        <v>276</v>
      </c>
      <c r="E259" t="str">
        <f>+VLOOKUP(F259,'[1]DIVIPOLA MPIO'!$A$5:$B$1125,2,0)</f>
        <v>Casanare</v>
      </c>
      <c r="F259" t="s">
        <v>201</v>
      </c>
      <c r="G259" t="s">
        <v>277</v>
      </c>
      <c r="H259" t="s">
        <v>279</v>
      </c>
      <c r="I259" t="s">
        <v>15</v>
      </c>
      <c r="J259" t="s">
        <v>16</v>
      </c>
      <c r="K259" s="2">
        <v>0</v>
      </c>
      <c r="L259" s="2">
        <v>0</v>
      </c>
      <c r="M259" s="25">
        <v>0</v>
      </c>
      <c r="N259" s="40">
        <f t="shared" ref="N259:N322" si="26">LEN($M259)</f>
        <v>1</v>
      </c>
      <c r="O259" s="41" t="str">
        <f t="shared" ref="O259:O322" si="27">IF(N259="1",$M259,IF(N259=2,LEFT($M259,2),LEFT($M259,2)))</f>
        <v>0</v>
      </c>
      <c r="P259" s="41">
        <f t="shared" ref="P259:P322" si="28">IF(N259&lt;=2,0,MID($M259,3,3))</f>
        <v>0</v>
      </c>
      <c r="Q259" s="42">
        <f t="shared" ref="Q259:Q322" si="29">(O259*60)+P259</f>
        <v>0</v>
      </c>
      <c r="R259" s="42">
        <f t="shared" ref="R259:R322" si="30">+Q259/60</f>
        <v>0</v>
      </c>
      <c r="U259" s="39"/>
      <c r="V259" s="39"/>
      <c r="W259" s="10"/>
      <c r="X259" s="6"/>
    </row>
    <row r="260" spans="1:24">
      <c r="A260" s="44">
        <v>45323</v>
      </c>
      <c r="B260" s="1" t="str">
        <f t="shared" si="25"/>
        <v>febrero</v>
      </c>
      <c r="C260" t="s">
        <v>275</v>
      </c>
      <c r="D260" t="s">
        <v>276</v>
      </c>
      <c r="E260" t="str">
        <f>+VLOOKUP(F260,'[1]DIVIPOLA MPIO'!$A$5:$B$1125,2,0)</f>
        <v>Casanare</v>
      </c>
      <c r="F260" t="s">
        <v>201</v>
      </c>
      <c r="G260" t="s">
        <v>277</v>
      </c>
      <c r="H260" t="s">
        <v>280</v>
      </c>
      <c r="I260" t="s">
        <v>15</v>
      </c>
      <c r="J260" t="s">
        <v>16</v>
      </c>
      <c r="K260" s="2">
        <v>0</v>
      </c>
      <c r="L260" s="2">
        <v>0</v>
      </c>
      <c r="M260" s="25">
        <v>0</v>
      </c>
      <c r="N260" s="40">
        <f t="shared" si="26"/>
        <v>1</v>
      </c>
      <c r="O260" s="41" t="str">
        <f t="shared" si="27"/>
        <v>0</v>
      </c>
      <c r="P260" s="41">
        <f t="shared" si="28"/>
        <v>0</v>
      </c>
      <c r="Q260" s="42">
        <f t="shared" si="29"/>
        <v>0</v>
      </c>
      <c r="R260" s="42">
        <f t="shared" si="30"/>
        <v>0</v>
      </c>
      <c r="U260" s="39"/>
      <c r="V260" s="39"/>
      <c r="W260" s="10"/>
      <c r="X260" s="6"/>
    </row>
    <row r="261" spans="1:24">
      <c r="A261" s="44">
        <v>45323</v>
      </c>
      <c r="B261" s="1" t="str">
        <f t="shared" si="25"/>
        <v>febrero</v>
      </c>
      <c r="C261" t="s">
        <v>151</v>
      </c>
      <c r="D261" t="s">
        <v>152</v>
      </c>
      <c r="E261" t="str">
        <f>+VLOOKUP(F261,'[1]DIVIPOLA MPIO'!$A$5:$B$1125,2,0)</f>
        <v>Casanare</v>
      </c>
      <c r="F261" t="s">
        <v>460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5">
        <v>24</v>
      </c>
      <c r="N261" s="40">
        <f t="shared" si="26"/>
        <v>2</v>
      </c>
      <c r="O261" s="41" t="str">
        <f t="shared" si="27"/>
        <v>24</v>
      </c>
      <c r="P261" s="41">
        <f t="shared" si="28"/>
        <v>0</v>
      </c>
      <c r="Q261" s="42">
        <f t="shared" si="29"/>
        <v>1440</v>
      </c>
      <c r="R261" s="42">
        <f t="shared" si="30"/>
        <v>24</v>
      </c>
      <c r="U261" s="39"/>
      <c r="V261" s="39"/>
      <c r="W261" s="10"/>
      <c r="X261" s="6"/>
    </row>
    <row r="262" spans="1:24">
      <c r="A262" s="44">
        <v>45323</v>
      </c>
      <c r="B262" s="1" t="str">
        <f t="shared" si="25"/>
        <v>febrero</v>
      </c>
      <c r="C262" t="s">
        <v>151</v>
      </c>
      <c r="D262" t="s">
        <v>152</v>
      </c>
      <c r="E262" t="str">
        <f>+VLOOKUP(F262,'[1]DIVIPOLA MPIO'!$A$5:$B$1125,2,0)</f>
        <v>Casanare</v>
      </c>
      <c r="F262" t="s">
        <v>460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5">
        <v>550</v>
      </c>
      <c r="N262" s="40">
        <f t="shared" si="26"/>
        <v>3</v>
      </c>
      <c r="O262" s="41" t="str">
        <f t="shared" si="27"/>
        <v>55</v>
      </c>
      <c r="P262" s="41" t="str">
        <f t="shared" si="28"/>
        <v>0</v>
      </c>
      <c r="Q262" s="42">
        <f t="shared" si="29"/>
        <v>3300</v>
      </c>
      <c r="R262" s="42">
        <f t="shared" si="30"/>
        <v>55</v>
      </c>
      <c r="U262" s="39"/>
      <c r="V262" s="39"/>
      <c r="W262" s="10"/>
      <c r="X262" s="6"/>
    </row>
    <row r="263" spans="1:24">
      <c r="A263" s="44">
        <v>45323</v>
      </c>
      <c r="B263" s="1" t="str">
        <f t="shared" si="25"/>
        <v>febrero</v>
      </c>
      <c r="C263" t="s">
        <v>151</v>
      </c>
      <c r="D263" t="s">
        <v>152</v>
      </c>
      <c r="E263" t="str">
        <f>+VLOOKUP(F263,'[1]DIVIPOLA MPIO'!$A$5:$B$1125,2,0)</f>
        <v>Meta</v>
      </c>
      <c r="F263" t="s">
        <v>457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5">
        <v>2230</v>
      </c>
      <c r="N263" s="40">
        <f t="shared" si="26"/>
        <v>4</v>
      </c>
      <c r="O263" s="41" t="str">
        <f t="shared" si="27"/>
        <v>22</v>
      </c>
      <c r="P263" s="41" t="str">
        <f t="shared" si="28"/>
        <v>30</v>
      </c>
      <c r="Q263" s="42">
        <f t="shared" si="29"/>
        <v>1350</v>
      </c>
      <c r="R263" s="42">
        <f t="shared" si="30"/>
        <v>22.5</v>
      </c>
      <c r="U263" s="39"/>
      <c r="V263" s="39"/>
      <c r="W263" s="10"/>
      <c r="X263" s="6"/>
    </row>
    <row r="264" spans="1:24">
      <c r="A264" s="44">
        <v>45323</v>
      </c>
      <c r="B264" s="1" t="str">
        <f t="shared" si="25"/>
        <v>febrero</v>
      </c>
      <c r="C264" t="s">
        <v>151</v>
      </c>
      <c r="D264" t="s">
        <v>152</v>
      </c>
      <c r="E264" t="str">
        <f>+VLOOKUP(F264,'[1]DIVIPOLA MPIO'!$A$5:$B$1125,2,0)</f>
        <v>Meta</v>
      </c>
      <c r="F264" t="s">
        <v>457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5">
        <v>730</v>
      </c>
      <c r="N264" s="40">
        <f t="shared" si="26"/>
        <v>3</v>
      </c>
      <c r="O264" s="41" t="str">
        <f t="shared" si="27"/>
        <v>73</v>
      </c>
      <c r="P264" s="41" t="str">
        <f t="shared" si="28"/>
        <v>0</v>
      </c>
      <c r="Q264" s="42">
        <f t="shared" si="29"/>
        <v>4380</v>
      </c>
      <c r="R264" s="42">
        <f t="shared" si="30"/>
        <v>73</v>
      </c>
      <c r="U264" s="39"/>
      <c r="V264" s="39"/>
      <c r="W264" s="10"/>
      <c r="X264" s="6"/>
    </row>
    <row r="265" spans="1:24">
      <c r="A265" s="44">
        <v>45323</v>
      </c>
      <c r="B265" s="1" t="str">
        <f t="shared" si="25"/>
        <v>febrero</v>
      </c>
      <c r="C265" t="s">
        <v>162</v>
      </c>
      <c r="D265" t="s">
        <v>163</v>
      </c>
      <c r="E265" t="str">
        <f>+VLOOKUP(F265,'[1]DIVIPOLA MPIO'!$A$5:$B$1125,2,0)</f>
        <v>Arauca</v>
      </c>
      <c r="F265" t="s">
        <v>459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5">
        <v>0</v>
      </c>
      <c r="N265" s="40">
        <f t="shared" si="26"/>
        <v>1</v>
      </c>
      <c r="O265" s="41" t="str">
        <f t="shared" si="27"/>
        <v>0</v>
      </c>
      <c r="P265" s="41">
        <f t="shared" si="28"/>
        <v>0</v>
      </c>
      <c r="Q265" s="42">
        <f t="shared" si="29"/>
        <v>0</v>
      </c>
      <c r="R265" s="42">
        <f t="shared" si="30"/>
        <v>0</v>
      </c>
      <c r="U265" s="39"/>
      <c r="V265" s="39"/>
      <c r="W265" s="10"/>
      <c r="X265" s="6"/>
    </row>
    <row r="266" spans="1:24">
      <c r="A266" s="44">
        <v>45323</v>
      </c>
      <c r="B266" s="1" t="str">
        <f t="shared" si="25"/>
        <v>febrero</v>
      </c>
      <c r="C266" t="s">
        <v>167</v>
      </c>
      <c r="D266" t="s">
        <v>168</v>
      </c>
      <c r="E266" t="str">
        <f>+VLOOKUP(F266,'[1]DIVIPOLA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5">
        <v>33</v>
      </c>
      <c r="N266" s="40">
        <f t="shared" si="26"/>
        <v>2</v>
      </c>
      <c r="O266" s="41" t="str">
        <f t="shared" si="27"/>
        <v>33</v>
      </c>
      <c r="P266" s="41">
        <f t="shared" si="28"/>
        <v>0</v>
      </c>
      <c r="Q266" s="42">
        <f t="shared" si="29"/>
        <v>1980</v>
      </c>
      <c r="R266" s="42">
        <f t="shared" si="30"/>
        <v>33</v>
      </c>
      <c r="U266" s="39"/>
      <c r="V266" s="39"/>
      <c r="W266" s="10"/>
      <c r="X266" s="6"/>
    </row>
    <row r="267" spans="1:24">
      <c r="A267" s="44">
        <v>45323</v>
      </c>
      <c r="B267" s="1" t="str">
        <f t="shared" si="25"/>
        <v>febrero</v>
      </c>
      <c r="C267" t="s">
        <v>281</v>
      </c>
      <c r="D267" t="s">
        <v>282</v>
      </c>
      <c r="E267" t="str">
        <f>+VLOOKUP(F267,'[1]DIVIPOLA MPIO'!$A$5:$B$1125,2,0)</f>
        <v>Meta</v>
      </c>
      <c r="F267" t="s">
        <v>457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5">
        <v>8</v>
      </c>
      <c r="N267" s="40">
        <f t="shared" si="26"/>
        <v>1</v>
      </c>
      <c r="O267" s="41" t="str">
        <f t="shared" si="27"/>
        <v>8</v>
      </c>
      <c r="P267" s="41">
        <f t="shared" si="28"/>
        <v>0</v>
      </c>
      <c r="Q267" s="42">
        <f t="shared" si="29"/>
        <v>480</v>
      </c>
      <c r="R267" s="42">
        <f t="shared" si="30"/>
        <v>8</v>
      </c>
      <c r="U267" s="39"/>
      <c r="V267" s="39"/>
      <c r="W267" s="10"/>
      <c r="X267" s="6"/>
    </row>
    <row r="268" spans="1:24">
      <c r="A268" s="44">
        <v>45323</v>
      </c>
      <c r="B268" s="1" t="str">
        <f t="shared" si="25"/>
        <v>febrero</v>
      </c>
      <c r="C268" t="s">
        <v>172</v>
      </c>
      <c r="D268" t="s">
        <v>173</v>
      </c>
      <c r="E268" t="str">
        <f>+VLOOKUP(F268,'[1]DIVIPOLA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5">
        <v>135</v>
      </c>
      <c r="N268" s="40">
        <f t="shared" si="26"/>
        <v>3</v>
      </c>
      <c r="O268" s="41" t="str">
        <f t="shared" si="27"/>
        <v>13</v>
      </c>
      <c r="P268" s="41" t="str">
        <f t="shared" si="28"/>
        <v>5</v>
      </c>
      <c r="Q268" s="42">
        <f t="shared" si="29"/>
        <v>785</v>
      </c>
      <c r="R268" s="42">
        <f t="shared" si="30"/>
        <v>13.083333333333334</v>
      </c>
      <c r="U268" s="39"/>
      <c r="V268" s="39"/>
      <c r="W268" s="10"/>
      <c r="X268" s="6"/>
    </row>
    <row r="269" spans="1:24">
      <c r="A269" s="44">
        <v>45323</v>
      </c>
      <c r="B269" s="1" t="str">
        <f t="shared" si="25"/>
        <v>febrero</v>
      </c>
      <c r="C269" t="s">
        <v>172</v>
      </c>
      <c r="D269" t="s">
        <v>173</v>
      </c>
      <c r="E269" t="str">
        <f>+VLOOKUP(F269,'[1]DIVIPOLA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5">
        <v>11</v>
      </c>
      <c r="N269" s="40">
        <f t="shared" si="26"/>
        <v>2</v>
      </c>
      <c r="O269" s="41" t="str">
        <f t="shared" si="27"/>
        <v>11</v>
      </c>
      <c r="P269" s="41">
        <f t="shared" si="28"/>
        <v>0</v>
      </c>
      <c r="Q269" s="42">
        <f t="shared" si="29"/>
        <v>660</v>
      </c>
      <c r="R269" s="42">
        <f t="shared" si="30"/>
        <v>11</v>
      </c>
      <c r="U269" s="39"/>
      <c r="V269" s="39"/>
      <c r="W269" s="10"/>
      <c r="X269" s="6"/>
    </row>
    <row r="270" spans="1:24">
      <c r="A270" s="44">
        <v>45323</v>
      </c>
      <c r="B270" s="1" t="str">
        <f t="shared" si="25"/>
        <v>febrero</v>
      </c>
      <c r="C270" t="s">
        <v>180</v>
      </c>
      <c r="D270" t="s">
        <v>181</v>
      </c>
      <c r="E270" t="str">
        <f>+VLOOKUP(F270,'[1]DIVIPOLA MPIO'!$A$5:$B$1125,2,0)</f>
        <v>Casanare</v>
      </c>
      <c r="F270" t="s">
        <v>465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5">
        <v>60</v>
      </c>
      <c r="N270" s="40">
        <f t="shared" si="26"/>
        <v>2</v>
      </c>
      <c r="O270" s="41" t="str">
        <f t="shared" si="27"/>
        <v>60</v>
      </c>
      <c r="P270" s="41">
        <f t="shared" si="28"/>
        <v>0</v>
      </c>
      <c r="Q270" s="42">
        <f t="shared" si="29"/>
        <v>3600</v>
      </c>
      <c r="R270" s="42">
        <f t="shared" si="30"/>
        <v>60</v>
      </c>
      <c r="U270" s="39"/>
      <c r="V270" s="39"/>
      <c r="W270" s="10"/>
      <c r="X270" s="6"/>
    </row>
    <row r="271" spans="1:24">
      <c r="A271" s="44">
        <v>45323</v>
      </c>
      <c r="B271" s="1" t="str">
        <f t="shared" si="25"/>
        <v>febrero</v>
      </c>
      <c r="C271" t="s">
        <v>180</v>
      </c>
      <c r="D271" t="s">
        <v>181</v>
      </c>
      <c r="E271" t="str">
        <f>+VLOOKUP(F271,'[1]DIVIPOLA MPIO'!$A$5:$B$1125,2,0)</f>
        <v>Bolívar</v>
      </c>
      <c r="F271" t="s">
        <v>467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5">
        <v>43</v>
      </c>
      <c r="N271" s="40">
        <f t="shared" si="26"/>
        <v>2</v>
      </c>
      <c r="O271" s="41" t="str">
        <f t="shared" si="27"/>
        <v>43</v>
      </c>
      <c r="P271" s="41">
        <f t="shared" si="28"/>
        <v>0</v>
      </c>
      <c r="Q271" s="42">
        <f t="shared" si="29"/>
        <v>2580</v>
      </c>
      <c r="R271" s="42">
        <f t="shared" si="30"/>
        <v>43</v>
      </c>
      <c r="U271" s="39"/>
      <c r="V271" s="39"/>
      <c r="W271" s="10"/>
      <c r="X271" s="6"/>
    </row>
    <row r="272" spans="1:24">
      <c r="A272" s="44">
        <v>45323</v>
      </c>
      <c r="B272" s="1" t="str">
        <f t="shared" si="25"/>
        <v>febrero</v>
      </c>
      <c r="C272" t="s">
        <v>180</v>
      </c>
      <c r="D272" t="s">
        <v>181</v>
      </c>
      <c r="E272" t="str">
        <f>+VLOOKUP(F272,'[1]DIVIPOLA MPIO'!$A$5:$B$1125,2,0)</f>
        <v>Bolívar</v>
      </c>
      <c r="F272" t="s">
        <v>467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5">
        <v>9</v>
      </c>
      <c r="N272" s="40">
        <f t="shared" si="26"/>
        <v>1</v>
      </c>
      <c r="O272" s="41" t="str">
        <f t="shared" si="27"/>
        <v>9</v>
      </c>
      <c r="P272" s="41">
        <f t="shared" si="28"/>
        <v>0</v>
      </c>
      <c r="Q272" s="42">
        <f t="shared" si="29"/>
        <v>540</v>
      </c>
      <c r="R272" s="42">
        <f t="shared" si="30"/>
        <v>9</v>
      </c>
      <c r="U272" s="39"/>
      <c r="V272" s="39"/>
      <c r="W272" s="10"/>
      <c r="X272" s="6"/>
    </row>
    <row r="273" spans="1:24">
      <c r="A273" s="44">
        <v>45323</v>
      </c>
      <c r="B273" s="1" t="str">
        <f t="shared" si="25"/>
        <v>febrero</v>
      </c>
      <c r="C273" t="s">
        <v>180</v>
      </c>
      <c r="D273" t="s">
        <v>181</v>
      </c>
      <c r="E273" t="str">
        <f>+VLOOKUP(F273,'[1]DIVIPOLA MPIO'!$A$5:$B$1125,2,0)</f>
        <v>Bolívar</v>
      </c>
      <c r="F273" t="s">
        <v>467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5">
        <v>20</v>
      </c>
      <c r="N273" s="40">
        <f t="shared" si="26"/>
        <v>2</v>
      </c>
      <c r="O273" s="41" t="str">
        <f t="shared" si="27"/>
        <v>20</v>
      </c>
      <c r="P273" s="41">
        <f t="shared" si="28"/>
        <v>0</v>
      </c>
      <c r="Q273" s="42">
        <f t="shared" si="29"/>
        <v>1200</v>
      </c>
      <c r="R273" s="42">
        <f t="shared" si="30"/>
        <v>20</v>
      </c>
      <c r="U273" s="39"/>
      <c r="V273" s="39"/>
      <c r="W273" s="10"/>
      <c r="X273" s="6"/>
    </row>
    <row r="274" spans="1:24">
      <c r="A274" s="44">
        <v>45323</v>
      </c>
      <c r="B274" s="1" t="str">
        <f t="shared" si="25"/>
        <v>febrero</v>
      </c>
      <c r="C274" t="s">
        <v>180</v>
      </c>
      <c r="D274" t="s">
        <v>181</v>
      </c>
      <c r="E274" t="str">
        <f>+VLOOKUP(F274,'[1]DIVIPOLA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5">
        <v>7</v>
      </c>
      <c r="N274" s="40">
        <f t="shared" si="26"/>
        <v>1</v>
      </c>
      <c r="O274" s="41" t="str">
        <f t="shared" si="27"/>
        <v>7</v>
      </c>
      <c r="P274" s="41">
        <f t="shared" si="28"/>
        <v>0</v>
      </c>
      <c r="Q274" s="42">
        <f t="shared" si="29"/>
        <v>420</v>
      </c>
      <c r="R274" s="42">
        <f t="shared" si="30"/>
        <v>7</v>
      </c>
      <c r="U274" s="39"/>
      <c r="V274" s="39"/>
      <c r="W274" s="10"/>
      <c r="X274" s="6"/>
    </row>
    <row r="275" spans="1:24">
      <c r="A275" s="44">
        <v>45323</v>
      </c>
      <c r="B275" s="1" t="str">
        <f t="shared" si="25"/>
        <v>febrero</v>
      </c>
      <c r="C275" t="s">
        <v>190</v>
      </c>
      <c r="D275" t="s">
        <v>191</v>
      </c>
      <c r="E275" t="str">
        <f>+VLOOKUP(F275,'[1]DIVIPOLA MPIO'!$A$5:$B$1125,2,0)</f>
        <v>Tolima</v>
      </c>
      <c r="F275" t="s">
        <v>468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5">
        <v>1520</v>
      </c>
      <c r="N275" s="40">
        <f t="shared" si="26"/>
        <v>4</v>
      </c>
      <c r="O275" s="41" t="str">
        <f t="shared" si="27"/>
        <v>15</v>
      </c>
      <c r="P275" s="41" t="str">
        <f t="shared" si="28"/>
        <v>20</v>
      </c>
      <c r="Q275" s="42">
        <f t="shared" si="29"/>
        <v>920</v>
      </c>
      <c r="R275" s="42">
        <f t="shared" si="30"/>
        <v>15.333333333333334</v>
      </c>
      <c r="U275" s="39"/>
      <c r="V275" s="39"/>
      <c r="W275" s="10"/>
      <c r="X275" s="6"/>
    </row>
    <row r="276" spans="1:24">
      <c r="A276" s="44">
        <v>45323</v>
      </c>
      <c r="B276" s="1" t="str">
        <f t="shared" si="25"/>
        <v>febrero</v>
      </c>
      <c r="C276" t="s">
        <v>195</v>
      </c>
      <c r="D276" t="s">
        <v>191</v>
      </c>
      <c r="E276" t="str">
        <f>+VLOOKUP(F276,'[1]DIVIPOLA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5">
        <v>210</v>
      </c>
      <c r="N276" s="40">
        <f t="shared" si="26"/>
        <v>3</v>
      </c>
      <c r="O276" s="41" t="str">
        <f t="shared" si="27"/>
        <v>21</v>
      </c>
      <c r="P276" s="41" t="str">
        <f t="shared" si="28"/>
        <v>0</v>
      </c>
      <c r="Q276" s="42">
        <f t="shared" si="29"/>
        <v>1260</v>
      </c>
      <c r="R276" s="42">
        <f t="shared" si="30"/>
        <v>21</v>
      </c>
      <c r="U276" s="39"/>
      <c r="V276" s="39"/>
      <c r="W276" s="10"/>
      <c r="X276" s="6"/>
    </row>
    <row r="277" spans="1:24">
      <c r="A277" s="44">
        <v>45323</v>
      </c>
      <c r="B277" s="1" t="str">
        <f t="shared" si="25"/>
        <v>febrero</v>
      </c>
      <c r="C277" t="s">
        <v>206</v>
      </c>
      <c r="D277" t="s">
        <v>207</v>
      </c>
      <c r="E277" t="str">
        <f>+VLOOKUP(F277,'[1]DIVIPOLA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5">
        <v>2536</v>
      </c>
      <c r="N277" s="40">
        <f t="shared" si="26"/>
        <v>4</v>
      </c>
      <c r="O277" s="41" t="str">
        <f t="shared" si="27"/>
        <v>25</v>
      </c>
      <c r="P277" s="41" t="str">
        <f t="shared" si="28"/>
        <v>36</v>
      </c>
      <c r="Q277" s="42">
        <f t="shared" si="29"/>
        <v>1536</v>
      </c>
      <c r="R277" s="42">
        <f t="shared" si="30"/>
        <v>25.6</v>
      </c>
      <c r="U277" s="39"/>
      <c r="V277" s="39"/>
      <c r="W277" s="10"/>
      <c r="X277" s="6"/>
    </row>
    <row r="278" spans="1:24">
      <c r="A278" s="44">
        <v>45323</v>
      </c>
      <c r="B278" s="1" t="str">
        <f t="shared" si="25"/>
        <v>febrero</v>
      </c>
      <c r="C278" t="s">
        <v>206</v>
      </c>
      <c r="D278" t="s">
        <v>207</v>
      </c>
      <c r="E278" t="str">
        <f>+VLOOKUP(F278,'[1]DIVIPOLA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5">
        <v>4518</v>
      </c>
      <c r="N278" s="40">
        <f t="shared" si="26"/>
        <v>4</v>
      </c>
      <c r="O278" s="41" t="str">
        <f t="shared" si="27"/>
        <v>45</v>
      </c>
      <c r="P278" s="41" t="str">
        <f t="shared" si="28"/>
        <v>18</v>
      </c>
      <c r="Q278" s="42">
        <f t="shared" si="29"/>
        <v>2718</v>
      </c>
      <c r="R278" s="42">
        <f t="shared" si="30"/>
        <v>45.3</v>
      </c>
      <c r="U278" s="39"/>
      <c r="V278" s="39"/>
      <c r="W278" s="10"/>
      <c r="X278" s="6"/>
    </row>
    <row r="279" spans="1:24">
      <c r="A279" s="44">
        <v>45323</v>
      </c>
      <c r="B279" s="1" t="str">
        <f t="shared" si="25"/>
        <v>febrero</v>
      </c>
      <c r="C279" t="s">
        <v>213</v>
      </c>
      <c r="D279" t="s">
        <v>214</v>
      </c>
      <c r="E279" t="str">
        <f>+VLOOKUP(F279,'[1]DIVIPOLA MPIO'!$A$5:$B$1125,2,0)</f>
        <v>Antioquia</v>
      </c>
      <c r="F279" t="s">
        <v>454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5">
        <v>2</v>
      </c>
      <c r="N279" s="40">
        <f t="shared" si="26"/>
        <v>1</v>
      </c>
      <c r="O279" s="41" t="str">
        <f t="shared" si="27"/>
        <v>2</v>
      </c>
      <c r="P279" s="41">
        <f t="shared" si="28"/>
        <v>0</v>
      </c>
      <c r="Q279" s="42">
        <f t="shared" si="29"/>
        <v>120</v>
      </c>
      <c r="R279" s="42">
        <f t="shared" si="30"/>
        <v>2</v>
      </c>
      <c r="U279" s="39"/>
      <c r="V279" s="39"/>
      <c r="W279" s="10"/>
      <c r="X279" s="6"/>
    </row>
    <row r="280" spans="1:24">
      <c r="A280" s="44">
        <v>45323</v>
      </c>
      <c r="B280" s="1" t="str">
        <f t="shared" si="25"/>
        <v>febrero</v>
      </c>
      <c r="C280" t="s">
        <v>213</v>
      </c>
      <c r="D280" t="s">
        <v>214</v>
      </c>
      <c r="E280" t="str">
        <f>+VLOOKUP(F280,'[1]DIVIPOLA MPIO'!$A$5:$B$1125,2,0)</f>
        <v>Antioquia</v>
      </c>
      <c r="F280" t="s">
        <v>454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5">
        <v>478</v>
      </c>
      <c r="N280" s="40">
        <f t="shared" si="26"/>
        <v>3</v>
      </c>
      <c r="O280" s="41" t="str">
        <f t="shared" si="27"/>
        <v>47</v>
      </c>
      <c r="P280" s="41" t="str">
        <f t="shared" si="28"/>
        <v>8</v>
      </c>
      <c r="Q280" s="42">
        <f t="shared" si="29"/>
        <v>2828</v>
      </c>
      <c r="R280" s="42">
        <f t="shared" si="30"/>
        <v>47.133333333333333</v>
      </c>
      <c r="U280" s="39"/>
      <c r="V280" s="39"/>
      <c r="W280" s="10"/>
      <c r="X280" s="6"/>
    </row>
    <row r="281" spans="1:24">
      <c r="A281" s="44">
        <v>45323</v>
      </c>
      <c r="B281" s="1" t="str">
        <f t="shared" si="25"/>
        <v>febrero</v>
      </c>
      <c r="C281" t="s">
        <v>213</v>
      </c>
      <c r="D281" t="s">
        <v>214</v>
      </c>
      <c r="E281" t="str">
        <f>+VLOOKUP(F281,'[1]DIVIPOLA MPIO'!$A$5:$B$1125,2,0)</f>
        <v>Antioquia</v>
      </c>
      <c r="F281" t="s">
        <v>454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5">
        <v>556</v>
      </c>
      <c r="N281" s="40">
        <f t="shared" si="26"/>
        <v>3</v>
      </c>
      <c r="O281" s="41" t="str">
        <f t="shared" si="27"/>
        <v>55</v>
      </c>
      <c r="P281" s="41" t="str">
        <f t="shared" si="28"/>
        <v>6</v>
      </c>
      <c r="Q281" s="42">
        <f t="shared" si="29"/>
        <v>3306</v>
      </c>
      <c r="R281" s="42">
        <f t="shared" si="30"/>
        <v>55.1</v>
      </c>
      <c r="U281" s="39"/>
      <c r="V281" s="39"/>
      <c r="W281" s="10"/>
      <c r="X281" s="6"/>
    </row>
    <row r="282" spans="1:24">
      <c r="A282" s="44">
        <v>45323</v>
      </c>
      <c r="B282" s="1" t="str">
        <f t="shared" si="25"/>
        <v>febrero</v>
      </c>
      <c r="C282" t="s">
        <v>213</v>
      </c>
      <c r="D282" t="s">
        <v>214</v>
      </c>
      <c r="E282" t="str">
        <f>+VLOOKUP(F282,'[1]DIVIPOLA MPIO'!$A$5:$B$1125,2,0)</f>
        <v>Antioquia</v>
      </c>
      <c r="F282" t="s">
        <v>454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5">
        <v>197</v>
      </c>
      <c r="N282" s="40">
        <f t="shared" si="26"/>
        <v>3</v>
      </c>
      <c r="O282" s="41" t="str">
        <f t="shared" si="27"/>
        <v>19</v>
      </c>
      <c r="P282" s="41" t="str">
        <f t="shared" si="28"/>
        <v>7</v>
      </c>
      <c r="Q282" s="42">
        <f t="shared" si="29"/>
        <v>1147</v>
      </c>
      <c r="R282" s="42">
        <f t="shared" si="30"/>
        <v>19.116666666666667</v>
      </c>
      <c r="U282" s="39"/>
      <c r="V282" s="39"/>
      <c r="W282" s="10"/>
      <c r="X282" s="6"/>
    </row>
    <row r="283" spans="1:24">
      <c r="A283" s="44">
        <v>45323</v>
      </c>
      <c r="B283" s="1" t="str">
        <f t="shared" si="25"/>
        <v>febrero</v>
      </c>
      <c r="C283" t="s">
        <v>213</v>
      </c>
      <c r="D283" t="s">
        <v>214</v>
      </c>
      <c r="E283" t="str">
        <f>+VLOOKUP(F283,'[1]DIVIPOLA MPIO'!$A$5:$B$1125,2,0)</f>
        <v>Antioquia</v>
      </c>
      <c r="F283" t="s">
        <v>454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5">
        <v>505</v>
      </c>
      <c r="N283" s="40">
        <f t="shared" si="26"/>
        <v>3</v>
      </c>
      <c r="O283" s="41" t="str">
        <f t="shared" si="27"/>
        <v>50</v>
      </c>
      <c r="P283" s="41" t="str">
        <f t="shared" si="28"/>
        <v>5</v>
      </c>
      <c r="Q283" s="42">
        <f t="shared" si="29"/>
        <v>3005</v>
      </c>
      <c r="R283" s="42">
        <f t="shared" si="30"/>
        <v>50.083333333333336</v>
      </c>
      <c r="U283" s="39"/>
      <c r="V283" s="39"/>
      <c r="W283" s="10"/>
      <c r="X283" s="6"/>
    </row>
    <row r="284" spans="1:24">
      <c r="A284" s="44">
        <v>45323</v>
      </c>
      <c r="B284" s="1" t="str">
        <f t="shared" si="25"/>
        <v>febrero</v>
      </c>
      <c r="C284" t="s">
        <v>213</v>
      </c>
      <c r="D284" t="s">
        <v>214</v>
      </c>
      <c r="E284" t="str">
        <f>+VLOOKUP(F284,'[1]DIVIPOLA MPIO'!$A$5:$B$1125,2,0)</f>
        <v>Antioquia</v>
      </c>
      <c r="F284" t="s">
        <v>454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5">
        <v>411</v>
      </c>
      <c r="N284" s="40">
        <f t="shared" si="26"/>
        <v>3</v>
      </c>
      <c r="O284" s="41" t="str">
        <f t="shared" si="27"/>
        <v>41</v>
      </c>
      <c r="P284" s="41" t="str">
        <f t="shared" si="28"/>
        <v>1</v>
      </c>
      <c r="Q284" s="42">
        <f t="shared" si="29"/>
        <v>2461</v>
      </c>
      <c r="R284" s="42">
        <f t="shared" si="30"/>
        <v>41.016666666666666</v>
      </c>
      <c r="U284" s="39"/>
      <c r="V284" s="39"/>
      <c r="W284" s="10"/>
      <c r="X284" s="6"/>
    </row>
    <row r="285" spans="1:24">
      <c r="A285" s="44">
        <v>45323</v>
      </c>
      <c r="B285" s="1" t="str">
        <f t="shared" si="25"/>
        <v>febrero</v>
      </c>
      <c r="C285" t="s">
        <v>290</v>
      </c>
      <c r="D285" t="s">
        <v>291</v>
      </c>
      <c r="E285" t="str">
        <f>+VLOOKUP(F285,'[1]DIVIPOLA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5">
        <v>117</v>
      </c>
      <c r="N285" s="40">
        <f t="shared" si="26"/>
        <v>3</v>
      </c>
      <c r="O285" s="41" t="str">
        <f t="shared" si="27"/>
        <v>11</v>
      </c>
      <c r="P285" s="41" t="str">
        <f t="shared" si="28"/>
        <v>7</v>
      </c>
      <c r="Q285" s="42">
        <f t="shared" si="29"/>
        <v>667</v>
      </c>
      <c r="R285" s="42">
        <f t="shared" si="30"/>
        <v>11.116666666666667</v>
      </c>
      <c r="U285" s="39"/>
      <c r="V285" s="39"/>
      <c r="W285" s="10"/>
      <c r="X285" s="6"/>
    </row>
    <row r="286" spans="1:24">
      <c r="A286" s="44">
        <v>45323</v>
      </c>
      <c r="B286" s="1" t="str">
        <f t="shared" si="25"/>
        <v>febrero</v>
      </c>
      <c r="C286" t="s">
        <v>290</v>
      </c>
      <c r="D286" t="s">
        <v>291</v>
      </c>
      <c r="E286" t="str">
        <f>+VLOOKUP(F286,'[1]DIVIPOLA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5">
        <v>101</v>
      </c>
      <c r="N286" s="40">
        <f t="shared" si="26"/>
        <v>3</v>
      </c>
      <c r="O286" s="41" t="str">
        <f t="shared" si="27"/>
        <v>10</v>
      </c>
      <c r="P286" s="41" t="str">
        <f t="shared" si="28"/>
        <v>1</v>
      </c>
      <c r="Q286" s="42">
        <f t="shared" si="29"/>
        <v>601</v>
      </c>
      <c r="R286" s="42">
        <f t="shared" si="30"/>
        <v>10.016666666666667</v>
      </c>
      <c r="U286" s="39"/>
      <c r="V286" s="39"/>
      <c r="W286" s="10"/>
      <c r="X286" s="6"/>
    </row>
    <row r="287" spans="1:24">
      <c r="A287" s="44">
        <v>45323</v>
      </c>
      <c r="B287" s="1" t="str">
        <f t="shared" si="25"/>
        <v>febrero</v>
      </c>
      <c r="C287" t="s">
        <v>290</v>
      </c>
      <c r="D287" t="s">
        <v>291</v>
      </c>
      <c r="E287" t="str">
        <f>+VLOOKUP(F287,'[1]DIVIPOLA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5">
        <v>11</v>
      </c>
      <c r="N287" s="40">
        <f t="shared" si="26"/>
        <v>2</v>
      </c>
      <c r="O287" s="41" t="str">
        <f t="shared" si="27"/>
        <v>11</v>
      </c>
      <c r="P287" s="41">
        <f t="shared" si="28"/>
        <v>0</v>
      </c>
      <c r="Q287" s="42">
        <f t="shared" si="29"/>
        <v>660</v>
      </c>
      <c r="R287" s="42">
        <f t="shared" si="30"/>
        <v>11</v>
      </c>
      <c r="U287" s="39"/>
      <c r="V287" s="39"/>
      <c r="W287" s="10"/>
      <c r="X287" s="6"/>
    </row>
    <row r="288" spans="1:24">
      <c r="A288" s="44">
        <v>45323</v>
      </c>
      <c r="B288" s="1" t="str">
        <f t="shared" si="25"/>
        <v>febrero</v>
      </c>
      <c r="C288" t="s">
        <v>290</v>
      </c>
      <c r="D288" t="s">
        <v>291</v>
      </c>
      <c r="E288" t="str">
        <f>+VLOOKUP(F288,'[1]DIVIPOLA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5">
        <v>251</v>
      </c>
      <c r="N288" s="40">
        <f t="shared" si="26"/>
        <v>3</v>
      </c>
      <c r="O288" s="41" t="str">
        <f t="shared" si="27"/>
        <v>25</v>
      </c>
      <c r="P288" s="41" t="str">
        <f t="shared" si="28"/>
        <v>1</v>
      </c>
      <c r="Q288" s="42">
        <f t="shared" si="29"/>
        <v>1501</v>
      </c>
      <c r="R288" s="42">
        <f t="shared" si="30"/>
        <v>25.016666666666666</v>
      </c>
      <c r="U288" s="39"/>
      <c r="V288" s="39"/>
      <c r="W288" s="10"/>
      <c r="X288" s="6"/>
    </row>
    <row r="289" spans="1:24">
      <c r="A289" s="44">
        <v>45323</v>
      </c>
      <c r="B289" s="1" t="str">
        <f t="shared" si="25"/>
        <v>febrero</v>
      </c>
      <c r="C289" t="s">
        <v>290</v>
      </c>
      <c r="D289" t="s">
        <v>291</v>
      </c>
      <c r="E289" t="str">
        <f>+VLOOKUP(F289,'[1]DIVIPOLA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5">
        <v>166</v>
      </c>
      <c r="N289" s="40">
        <f t="shared" si="26"/>
        <v>3</v>
      </c>
      <c r="O289" s="41" t="str">
        <f t="shared" si="27"/>
        <v>16</v>
      </c>
      <c r="P289" s="41" t="str">
        <f t="shared" si="28"/>
        <v>6</v>
      </c>
      <c r="Q289" s="42">
        <f t="shared" si="29"/>
        <v>966</v>
      </c>
      <c r="R289" s="42">
        <f t="shared" si="30"/>
        <v>16.100000000000001</v>
      </c>
      <c r="U289" s="39"/>
      <c r="V289" s="39"/>
      <c r="W289" s="10"/>
      <c r="X289" s="6"/>
    </row>
    <row r="290" spans="1:24">
      <c r="A290" s="44">
        <v>45323</v>
      </c>
      <c r="B290" s="1" t="str">
        <f t="shared" si="25"/>
        <v>febrero</v>
      </c>
      <c r="C290" t="s">
        <v>290</v>
      </c>
      <c r="D290" t="s">
        <v>291</v>
      </c>
      <c r="E290" t="str">
        <f>+VLOOKUP(F290,'[1]DIVIPOLA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5">
        <v>13</v>
      </c>
      <c r="N290" s="40">
        <f t="shared" si="26"/>
        <v>2</v>
      </c>
      <c r="O290" s="41" t="str">
        <f t="shared" si="27"/>
        <v>13</v>
      </c>
      <c r="P290" s="41">
        <f t="shared" si="28"/>
        <v>0</v>
      </c>
      <c r="Q290" s="42">
        <f t="shared" si="29"/>
        <v>780</v>
      </c>
      <c r="R290" s="42">
        <f t="shared" si="30"/>
        <v>13</v>
      </c>
      <c r="U290" s="39"/>
      <c r="V290" s="39"/>
      <c r="W290" s="10"/>
      <c r="X290" s="6"/>
    </row>
    <row r="291" spans="1:24">
      <c r="A291" s="44">
        <v>45323</v>
      </c>
      <c r="B291" s="1" t="str">
        <f t="shared" si="25"/>
        <v>febrero</v>
      </c>
      <c r="C291" t="s">
        <v>290</v>
      </c>
      <c r="D291" t="s">
        <v>291</v>
      </c>
      <c r="E291" t="str">
        <f>+VLOOKUP(F291,'[1]DIVIPOLA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5">
        <v>5</v>
      </c>
      <c r="N291" s="40">
        <f t="shared" si="26"/>
        <v>1</v>
      </c>
      <c r="O291" s="41" t="str">
        <f t="shared" si="27"/>
        <v>5</v>
      </c>
      <c r="P291" s="41">
        <f t="shared" si="28"/>
        <v>0</v>
      </c>
      <c r="Q291" s="42">
        <f t="shared" si="29"/>
        <v>300</v>
      </c>
      <c r="R291" s="42">
        <f t="shared" si="30"/>
        <v>5</v>
      </c>
      <c r="U291" s="39"/>
      <c r="V291" s="39"/>
      <c r="W291" s="10"/>
      <c r="X291" s="6"/>
    </row>
    <row r="292" spans="1:24">
      <c r="A292" s="44">
        <v>45323</v>
      </c>
      <c r="B292" s="1" t="str">
        <f t="shared" si="25"/>
        <v>febrero</v>
      </c>
      <c r="C292" t="s">
        <v>290</v>
      </c>
      <c r="D292" t="s">
        <v>291</v>
      </c>
      <c r="E292" t="str">
        <f>+VLOOKUP(F292,'[1]DIVIPOLA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5">
        <v>59</v>
      </c>
      <c r="N292" s="40">
        <f t="shared" si="26"/>
        <v>2</v>
      </c>
      <c r="O292" s="41" t="str">
        <f t="shared" si="27"/>
        <v>59</v>
      </c>
      <c r="P292" s="41">
        <f t="shared" si="28"/>
        <v>0</v>
      </c>
      <c r="Q292" s="42">
        <f t="shared" si="29"/>
        <v>3540</v>
      </c>
      <c r="R292" s="42">
        <f t="shared" si="30"/>
        <v>59</v>
      </c>
      <c r="U292" s="39"/>
      <c r="V292" s="39"/>
      <c r="W292" s="10"/>
      <c r="X292" s="6"/>
    </row>
    <row r="293" spans="1:24">
      <c r="A293" s="44">
        <v>45323</v>
      </c>
      <c r="B293" s="1" t="str">
        <f t="shared" si="25"/>
        <v>febrero</v>
      </c>
      <c r="C293" t="s">
        <v>290</v>
      </c>
      <c r="D293" t="s">
        <v>291</v>
      </c>
      <c r="E293" t="str">
        <f>+VLOOKUP(F293,'[1]DIVIPOLA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5">
        <v>532</v>
      </c>
      <c r="N293" s="40">
        <f t="shared" si="26"/>
        <v>3</v>
      </c>
      <c r="O293" s="41" t="str">
        <f t="shared" si="27"/>
        <v>53</v>
      </c>
      <c r="P293" s="41" t="str">
        <f t="shared" si="28"/>
        <v>2</v>
      </c>
      <c r="Q293" s="42">
        <f t="shared" si="29"/>
        <v>3182</v>
      </c>
      <c r="R293" s="42">
        <f t="shared" si="30"/>
        <v>53.033333333333331</v>
      </c>
      <c r="U293" s="39"/>
      <c r="V293" s="39"/>
      <c r="W293" s="10"/>
      <c r="X293" s="6"/>
    </row>
    <row r="294" spans="1:24">
      <c r="A294" s="44">
        <v>45323</v>
      </c>
      <c r="B294" s="1" t="str">
        <f t="shared" si="25"/>
        <v>febrero</v>
      </c>
      <c r="C294" t="s">
        <v>290</v>
      </c>
      <c r="D294" t="s">
        <v>291</v>
      </c>
      <c r="E294" t="str">
        <f>+VLOOKUP(F294,'[1]DIVIPOLA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5">
        <v>635</v>
      </c>
      <c r="N294" s="40">
        <f t="shared" si="26"/>
        <v>3</v>
      </c>
      <c r="O294" s="41" t="str">
        <f t="shared" si="27"/>
        <v>63</v>
      </c>
      <c r="P294" s="41" t="str">
        <f t="shared" si="28"/>
        <v>5</v>
      </c>
      <c r="Q294" s="42">
        <f t="shared" si="29"/>
        <v>3785</v>
      </c>
      <c r="R294" s="42">
        <f t="shared" si="30"/>
        <v>63.083333333333336</v>
      </c>
      <c r="U294" s="39"/>
      <c r="V294" s="39"/>
      <c r="W294" s="10"/>
      <c r="X294" s="6"/>
    </row>
    <row r="295" spans="1:24">
      <c r="A295" s="44">
        <v>45323</v>
      </c>
      <c r="B295" s="1" t="str">
        <f t="shared" si="25"/>
        <v>febrero</v>
      </c>
      <c r="C295" t="s">
        <v>290</v>
      </c>
      <c r="D295" t="s">
        <v>291</v>
      </c>
      <c r="E295" t="str">
        <f>+VLOOKUP(F295,'[1]DIVIPOLA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5">
        <v>53</v>
      </c>
      <c r="N295" s="40">
        <f t="shared" si="26"/>
        <v>2</v>
      </c>
      <c r="O295" s="41" t="str">
        <f t="shared" si="27"/>
        <v>53</v>
      </c>
      <c r="P295" s="41">
        <f t="shared" si="28"/>
        <v>0</v>
      </c>
      <c r="Q295" s="42">
        <f t="shared" si="29"/>
        <v>3180</v>
      </c>
      <c r="R295" s="42">
        <f t="shared" si="30"/>
        <v>53</v>
      </c>
      <c r="U295" s="39"/>
      <c r="V295" s="39"/>
      <c r="W295" s="10"/>
      <c r="X295" s="6"/>
    </row>
    <row r="296" spans="1:24">
      <c r="A296" s="44">
        <v>45323</v>
      </c>
      <c r="B296" s="1" t="str">
        <f t="shared" si="25"/>
        <v>febrero</v>
      </c>
      <c r="C296" t="s">
        <v>290</v>
      </c>
      <c r="D296" t="s">
        <v>291</v>
      </c>
      <c r="E296" t="str">
        <f>+VLOOKUP(F296,'[1]DIVIPOLA MPIO'!$A$5:$B$1125,2,0)</f>
        <v>Valle del Cauca</v>
      </c>
      <c r="F296" t="s">
        <v>470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5">
        <v>219</v>
      </c>
      <c r="N296" s="40">
        <f t="shared" si="26"/>
        <v>3</v>
      </c>
      <c r="O296" s="41" t="str">
        <f t="shared" si="27"/>
        <v>21</v>
      </c>
      <c r="P296" s="41" t="str">
        <f t="shared" si="28"/>
        <v>9</v>
      </c>
      <c r="Q296" s="42">
        <f t="shared" si="29"/>
        <v>1269</v>
      </c>
      <c r="R296" s="42">
        <f t="shared" si="30"/>
        <v>21.15</v>
      </c>
      <c r="U296" s="39"/>
      <c r="V296" s="39"/>
      <c r="W296" s="10"/>
      <c r="X296" s="6"/>
    </row>
    <row r="297" spans="1:24">
      <c r="A297" s="44">
        <v>45323</v>
      </c>
      <c r="B297" s="1" t="str">
        <f t="shared" si="25"/>
        <v>febrero</v>
      </c>
      <c r="C297" t="s">
        <v>290</v>
      </c>
      <c r="D297" t="s">
        <v>291</v>
      </c>
      <c r="E297" t="str">
        <f>+VLOOKUP(F297,'[1]DIVIPOLA MPIO'!$A$5:$B$1125,2,0)</f>
        <v>Valle del Cauca</v>
      </c>
      <c r="F297" t="s">
        <v>470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5">
        <v>335</v>
      </c>
      <c r="N297" s="40">
        <f t="shared" si="26"/>
        <v>3</v>
      </c>
      <c r="O297" s="41" t="str">
        <f t="shared" si="27"/>
        <v>33</v>
      </c>
      <c r="P297" s="41" t="str">
        <f t="shared" si="28"/>
        <v>5</v>
      </c>
      <c r="Q297" s="42">
        <f t="shared" si="29"/>
        <v>1985</v>
      </c>
      <c r="R297" s="42">
        <f t="shared" si="30"/>
        <v>33.083333333333336</v>
      </c>
      <c r="U297" s="39"/>
      <c r="V297" s="39"/>
      <c r="W297" s="10"/>
      <c r="X297" s="6"/>
    </row>
    <row r="298" spans="1:24">
      <c r="A298" s="44">
        <v>45323</v>
      </c>
      <c r="B298" s="1" t="str">
        <f t="shared" si="25"/>
        <v>febrero</v>
      </c>
      <c r="C298" t="s">
        <v>290</v>
      </c>
      <c r="D298" t="s">
        <v>291</v>
      </c>
      <c r="E298" t="str">
        <f>+VLOOKUP(F298,'[1]DIVIPOLA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5">
        <v>202</v>
      </c>
      <c r="N298" s="40">
        <f t="shared" si="26"/>
        <v>3</v>
      </c>
      <c r="O298" s="41" t="str">
        <f t="shared" si="27"/>
        <v>20</v>
      </c>
      <c r="P298" s="41" t="str">
        <f t="shared" si="28"/>
        <v>2</v>
      </c>
      <c r="Q298" s="42">
        <f t="shared" si="29"/>
        <v>1202</v>
      </c>
      <c r="R298" s="42">
        <f t="shared" si="30"/>
        <v>20.033333333333335</v>
      </c>
      <c r="U298" s="39"/>
      <c r="V298" s="39"/>
      <c r="W298" s="10"/>
      <c r="X298" s="6"/>
    </row>
    <row r="299" spans="1:24">
      <c r="A299" s="44">
        <v>45323</v>
      </c>
      <c r="B299" s="1" t="str">
        <f t="shared" si="25"/>
        <v>febrero</v>
      </c>
      <c r="C299" t="s">
        <v>290</v>
      </c>
      <c r="D299" t="s">
        <v>291</v>
      </c>
      <c r="E299" t="str">
        <f>+VLOOKUP(F299,'[1]DIVIPOLA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5">
        <v>228</v>
      </c>
      <c r="N299" s="40">
        <f t="shared" si="26"/>
        <v>3</v>
      </c>
      <c r="O299" s="41" t="str">
        <f t="shared" si="27"/>
        <v>22</v>
      </c>
      <c r="P299" s="41" t="str">
        <f t="shared" si="28"/>
        <v>8</v>
      </c>
      <c r="Q299" s="42">
        <f t="shared" si="29"/>
        <v>1328</v>
      </c>
      <c r="R299" s="42">
        <f t="shared" si="30"/>
        <v>22.133333333333333</v>
      </c>
      <c r="U299" s="39"/>
      <c r="V299" s="39"/>
      <c r="W299" s="10"/>
      <c r="X299" s="6"/>
    </row>
    <row r="300" spans="1:24">
      <c r="A300" s="44">
        <v>45323</v>
      </c>
      <c r="B300" s="1" t="str">
        <f t="shared" si="25"/>
        <v>febrero</v>
      </c>
      <c r="C300" t="s">
        <v>290</v>
      </c>
      <c r="D300" t="s">
        <v>291</v>
      </c>
      <c r="E300" t="str">
        <f>+VLOOKUP(F300,'[1]DIVIPOLA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5">
        <v>3</v>
      </c>
      <c r="N300" s="40">
        <f t="shared" si="26"/>
        <v>1</v>
      </c>
      <c r="O300" s="41" t="str">
        <f t="shared" si="27"/>
        <v>3</v>
      </c>
      <c r="P300" s="41">
        <f t="shared" si="28"/>
        <v>0</v>
      </c>
      <c r="Q300" s="42">
        <f t="shared" si="29"/>
        <v>180</v>
      </c>
      <c r="R300" s="42">
        <f t="shared" si="30"/>
        <v>3</v>
      </c>
      <c r="U300" s="39"/>
      <c r="V300" s="39"/>
      <c r="W300" s="10"/>
      <c r="X300" s="6"/>
    </row>
    <row r="301" spans="1:24">
      <c r="A301" s="44">
        <v>45323</v>
      </c>
      <c r="B301" s="1" t="str">
        <f t="shared" si="25"/>
        <v>febrero</v>
      </c>
      <c r="C301" t="s">
        <v>290</v>
      </c>
      <c r="D301" t="s">
        <v>291</v>
      </c>
      <c r="E301" t="str">
        <f>+VLOOKUP(F301,'[1]DIVIPOLA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5">
        <v>155</v>
      </c>
      <c r="N301" s="40">
        <f t="shared" si="26"/>
        <v>3</v>
      </c>
      <c r="O301" s="41" t="str">
        <f t="shared" si="27"/>
        <v>15</v>
      </c>
      <c r="P301" s="41" t="str">
        <f t="shared" si="28"/>
        <v>5</v>
      </c>
      <c r="Q301" s="42">
        <f t="shared" si="29"/>
        <v>905</v>
      </c>
      <c r="R301" s="42">
        <f t="shared" si="30"/>
        <v>15.083333333333334</v>
      </c>
      <c r="U301" s="39"/>
      <c r="V301" s="39"/>
      <c r="W301" s="10"/>
      <c r="X301" s="6"/>
    </row>
    <row r="302" spans="1:24">
      <c r="A302" s="44">
        <v>45323</v>
      </c>
      <c r="B302" s="1" t="str">
        <f t="shared" si="25"/>
        <v>febrero</v>
      </c>
      <c r="C302" t="s">
        <v>290</v>
      </c>
      <c r="D302" t="s">
        <v>291</v>
      </c>
      <c r="E302" t="str">
        <f>+VLOOKUP(F302,'[1]DIVIPOLA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5">
        <v>45</v>
      </c>
      <c r="N302" s="40">
        <f t="shared" si="26"/>
        <v>2</v>
      </c>
      <c r="O302" s="41" t="str">
        <f t="shared" si="27"/>
        <v>45</v>
      </c>
      <c r="P302" s="41">
        <f t="shared" si="28"/>
        <v>0</v>
      </c>
      <c r="Q302" s="42">
        <f t="shared" si="29"/>
        <v>2700</v>
      </c>
      <c r="R302" s="42">
        <f t="shared" si="30"/>
        <v>45</v>
      </c>
      <c r="U302" s="39"/>
      <c r="V302" s="39"/>
      <c r="W302" s="10"/>
      <c r="X302" s="6"/>
    </row>
    <row r="303" spans="1:24">
      <c r="A303" s="44">
        <v>45323</v>
      </c>
      <c r="B303" s="1" t="str">
        <f t="shared" si="25"/>
        <v>febrero</v>
      </c>
      <c r="C303" t="s">
        <v>290</v>
      </c>
      <c r="D303" t="s">
        <v>291</v>
      </c>
      <c r="E303" t="str">
        <f>+VLOOKUP(F303,'[1]DIVIPOLA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5">
        <v>282</v>
      </c>
      <c r="N303" s="40">
        <f t="shared" si="26"/>
        <v>3</v>
      </c>
      <c r="O303" s="41" t="str">
        <f t="shared" si="27"/>
        <v>28</v>
      </c>
      <c r="P303" s="41" t="str">
        <f t="shared" si="28"/>
        <v>2</v>
      </c>
      <c r="Q303" s="42">
        <f t="shared" si="29"/>
        <v>1682</v>
      </c>
      <c r="R303" s="42">
        <f t="shared" si="30"/>
        <v>28.033333333333335</v>
      </c>
      <c r="U303" s="39"/>
      <c r="V303" s="39"/>
      <c r="W303" s="10"/>
      <c r="X303" s="6"/>
    </row>
    <row r="304" spans="1:24">
      <c r="A304" s="44">
        <v>45323</v>
      </c>
      <c r="B304" s="1" t="str">
        <f t="shared" si="25"/>
        <v>febrero</v>
      </c>
      <c r="C304" t="s">
        <v>290</v>
      </c>
      <c r="D304" t="s">
        <v>291</v>
      </c>
      <c r="E304" t="str">
        <f>+VLOOKUP(F304,'[1]DIVIPOLA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5">
        <v>404</v>
      </c>
      <c r="N304" s="40">
        <f t="shared" si="26"/>
        <v>3</v>
      </c>
      <c r="O304" s="41" t="str">
        <f t="shared" si="27"/>
        <v>40</v>
      </c>
      <c r="P304" s="41" t="str">
        <f t="shared" si="28"/>
        <v>4</v>
      </c>
      <c r="Q304" s="42">
        <f t="shared" si="29"/>
        <v>2404</v>
      </c>
      <c r="R304" s="42">
        <f t="shared" si="30"/>
        <v>40.06666666666667</v>
      </c>
      <c r="U304" s="39"/>
      <c r="V304" s="39"/>
      <c r="W304" s="10"/>
      <c r="X304" s="6"/>
    </row>
    <row r="305" spans="1:24">
      <c r="A305" s="44">
        <v>45323</v>
      </c>
      <c r="B305" s="1" t="str">
        <f t="shared" si="25"/>
        <v>febrero</v>
      </c>
      <c r="C305" t="s">
        <v>290</v>
      </c>
      <c r="D305" t="s">
        <v>291</v>
      </c>
      <c r="E305" t="str">
        <f>+VLOOKUP(F305,'[1]DIVIPOLA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5">
        <v>649</v>
      </c>
      <c r="N305" s="40">
        <f t="shared" si="26"/>
        <v>3</v>
      </c>
      <c r="O305" s="41" t="str">
        <f t="shared" si="27"/>
        <v>64</v>
      </c>
      <c r="P305" s="41" t="str">
        <f t="shared" si="28"/>
        <v>9</v>
      </c>
      <c r="Q305" s="42">
        <f t="shared" si="29"/>
        <v>3849</v>
      </c>
      <c r="R305" s="42">
        <f t="shared" si="30"/>
        <v>64.150000000000006</v>
      </c>
      <c r="U305" s="39"/>
      <c r="V305" s="39"/>
      <c r="W305" s="10"/>
      <c r="X305" s="6"/>
    </row>
    <row r="306" spans="1:24">
      <c r="A306" s="44">
        <v>45323</v>
      </c>
      <c r="B306" s="1" t="str">
        <f t="shared" si="25"/>
        <v>febrero</v>
      </c>
      <c r="C306" t="s">
        <v>220</v>
      </c>
      <c r="D306" t="s">
        <v>221</v>
      </c>
      <c r="E306" t="str">
        <f>+VLOOKUP(F306,'[1]DIVIPOLA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5">
        <v>2406</v>
      </c>
      <c r="N306" s="40">
        <f t="shared" si="26"/>
        <v>4</v>
      </c>
      <c r="O306" s="41" t="str">
        <f t="shared" si="27"/>
        <v>24</v>
      </c>
      <c r="P306" s="41" t="str">
        <f t="shared" si="28"/>
        <v>06</v>
      </c>
      <c r="Q306" s="42">
        <f t="shared" si="29"/>
        <v>1446</v>
      </c>
      <c r="R306" s="42">
        <f t="shared" si="30"/>
        <v>24.1</v>
      </c>
      <c r="U306" s="39"/>
      <c r="V306" s="39"/>
      <c r="W306" s="10"/>
      <c r="X306" s="6"/>
    </row>
    <row r="307" spans="1:24">
      <c r="A307" s="44">
        <v>45323</v>
      </c>
      <c r="B307" s="1" t="str">
        <f t="shared" si="25"/>
        <v>febrero</v>
      </c>
      <c r="C307" t="s">
        <v>220</v>
      </c>
      <c r="D307" t="s">
        <v>221</v>
      </c>
      <c r="E307" t="str">
        <f>+VLOOKUP(F307,'[1]DIVIPOLA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5">
        <v>4436</v>
      </c>
      <c r="N307" s="40">
        <f t="shared" si="26"/>
        <v>4</v>
      </c>
      <c r="O307" s="41" t="str">
        <f t="shared" si="27"/>
        <v>44</v>
      </c>
      <c r="P307" s="41" t="str">
        <f t="shared" si="28"/>
        <v>36</v>
      </c>
      <c r="Q307" s="42">
        <f t="shared" si="29"/>
        <v>2676</v>
      </c>
      <c r="R307" s="42">
        <f t="shared" si="30"/>
        <v>44.6</v>
      </c>
      <c r="U307" s="39"/>
      <c r="V307" s="39"/>
      <c r="W307" s="10"/>
      <c r="X307" s="6"/>
    </row>
    <row r="308" spans="1:24">
      <c r="A308" s="44">
        <v>45323</v>
      </c>
      <c r="B308" s="1" t="str">
        <f t="shared" si="25"/>
        <v>febrero</v>
      </c>
      <c r="C308" t="s">
        <v>229</v>
      </c>
      <c r="D308" t="s">
        <v>230</v>
      </c>
      <c r="E308" t="str">
        <f>+VLOOKUP(F308,'[1]DIVIPOLA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5">
        <v>218</v>
      </c>
      <c r="N308" s="40">
        <f t="shared" si="26"/>
        <v>3</v>
      </c>
      <c r="O308" s="41" t="str">
        <f t="shared" si="27"/>
        <v>21</v>
      </c>
      <c r="P308" s="41" t="str">
        <f t="shared" si="28"/>
        <v>8</v>
      </c>
      <c r="Q308" s="42">
        <f t="shared" si="29"/>
        <v>1268</v>
      </c>
      <c r="R308" s="42">
        <f t="shared" si="30"/>
        <v>21.133333333333333</v>
      </c>
      <c r="U308" s="39"/>
      <c r="V308" s="39"/>
      <c r="W308" s="10"/>
      <c r="X308" s="6"/>
    </row>
    <row r="309" spans="1:24">
      <c r="A309" s="44">
        <v>45323</v>
      </c>
      <c r="B309" s="1" t="str">
        <f t="shared" si="25"/>
        <v>febrero</v>
      </c>
      <c r="C309" t="s">
        <v>229</v>
      </c>
      <c r="D309" t="s">
        <v>230</v>
      </c>
      <c r="E309" t="str">
        <f>+VLOOKUP(F309,'[1]DIVIPOLA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5">
        <v>4</v>
      </c>
      <c r="N309" s="40">
        <f t="shared" si="26"/>
        <v>1</v>
      </c>
      <c r="O309" s="41" t="str">
        <f t="shared" si="27"/>
        <v>4</v>
      </c>
      <c r="P309" s="41">
        <f t="shared" si="28"/>
        <v>0</v>
      </c>
      <c r="Q309" s="42">
        <f t="shared" si="29"/>
        <v>240</v>
      </c>
      <c r="R309" s="42">
        <f t="shared" si="30"/>
        <v>4</v>
      </c>
      <c r="U309" s="39"/>
      <c r="V309" s="39"/>
      <c r="W309" s="10"/>
      <c r="X309" s="6"/>
    </row>
    <row r="310" spans="1:24">
      <c r="A310" s="44">
        <v>45323</v>
      </c>
      <c r="B310" s="1" t="str">
        <f t="shared" si="25"/>
        <v>febrero</v>
      </c>
      <c r="C310" t="s">
        <v>229</v>
      </c>
      <c r="D310" t="s">
        <v>230</v>
      </c>
      <c r="E310" t="str">
        <f>+VLOOKUP(F310,'[1]DIVIPOLA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5">
        <v>1330</v>
      </c>
      <c r="N310" s="40">
        <f t="shared" si="26"/>
        <v>4</v>
      </c>
      <c r="O310" s="41" t="str">
        <f t="shared" si="27"/>
        <v>13</v>
      </c>
      <c r="P310" s="41" t="str">
        <f t="shared" si="28"/>
        <v>30</v>
      </c>
      <c r="Q310" s="42">
        <f t="shared" si="29"/>
        <v>810</v>
      </c>
      <c r="R310" s="42">
        <f t="shared" si="30"/>
        <v>13.5</v>
      </c>
      <c r="U310" s="39"/>
      <c r="V310" s="39"/>
      <c r="W310" s="10"/>
      <c r="X310" s="6"/>
    </row>
    <row r="311" spans="1:24">
      <c r="A311" s="44">
        <v>45323</v>
      </c>
      <c r="B311" s="1" t="str">
        <f t="shared" si="25"/>
        <v>febrero</v>
      </c>
      <c r="C311" t="s">
        <v>229</v>
      </c>
      <c r="D311" t="s">
        <v>230</v>
      </c>
      <c r="E311" t="str">
        <f>+VLOOKUP(F311,'[1]DIVIPOLA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5">
        <v>430</v>
      </c>
      <c r="N311" s="40">
        <f t="shared" si="26"/>
        <v>3</v>
      </c>
      <c r="O311" s="41" t="str">
        <f t="shared" si="27"/>
        <v>43</v>
      </c>
      <c r="P311" s="41" t="str">
        <f t="shared" si="28"/>
        <v>0</v>
      </c>
      <c r="Q311" s="42">
        <f t="shared" si="29"/>
        <v>2580</v>
      </c>
      <c r="R311" s="42">
        <f t="shared" si="30"/>
        <v>43</v>
      </c>
      <c r="U311" s="39"/>
      <c r="V311" s="39"/>
      <c r="W311" s="10"/>
      <c r="X311" s="6"/>
    </row>
    <row r="312" spans="1:24">
      <c r="A312" s="44">
        <v>45323</v>
      </c>
      <c r="B312" s="1" t="str">
        <f t="shared" si="25"/>
        <v>febrero</v>
      </c>
      <c r="C312" t="s">
        <v>235</v>
      </c>
      <c r="D312" t="s">
        <v>236</v>
      </c>
      <c r="E312" t="str">
        <f>+VLOOKUP(F312,'[1]DIVIPOLA MPIO'!$A$5:$B$1125,2,0)</f>
        <v>Valle del Cauca</v>
      </c>
      <c r="F312" t="s">
        <v>464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5">
        <v>41</v>
      </c>
      <c r="N312" s="40">
        <f t="shared" si="26"/>
        <v>2</v>
      </c>
      <c r="O312" s="41" t="str">
        <f t="shared" si="27"/>
        <v>41</v>
      </c>
      <c r="P312" s="41">
        <f t="shared" si="28"/>
        <v>0</v>
      </c>
      <c r="Q312" s="42">
        <f t="shared" si="29"/>
        <v>2460</v>
      </c>
      <c r="R312" s="42">
        <f t="shared" si="30"/>
        <v>41</v>
      </c>
      <c r="U312" s="39"/>
      <c r="V312" s="39"/>
      <c r="W312" s="10"/>
      <c r="X312" s="6"/>
    </row>
    <row r="313" spans="1:24">
      <c r="A313" s="44">
        <v>45323</v>
      </c>
      <c r="B313" s="1" t="str">
        <f t="shared" si="25"/>
        <v>febrero</v>
      </c>
      <c r="C313" t="s">
        <v>235</v>
      </c>
      <c r="D313" t="s">
        <v>236</v>
      </c>
      <c r="E313" t="str">
        <f>+VLOOKUP(F313,'[1]DIVIPOLA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5">
        <v>24</v>
      </c>
      <c r="N313" s="40">
        <f t="shared" si="26"/>
        <v>2</v>
      </c>
      <c r="O313" s="41" t="str">
        <f t="shared" si="27"/>
        <v>24</v>
      </c>
      <c r="P313" s="41">
        <f t="shared" si="28"/>
        <v>0</v>
      </c>
      <c r="Q313" s="42">
        <f t="shared" si="29"/>
        <v>1440</v>
      </c>
      <c r="R313" s="42">
        <f t="shared" si="30"/>
        <v>24</v>
      </c>
      <c r="U313" s="39"/>
      <c r="V313" s="39"/>
      <c r="W313" s="10"/>
      <c r="X313" s="6"/>
    </row>
    <row r="314" spans="1:24">
      <c r="A314" s="44">
        <v>45323</v>
      </c>
      <c r="B314" s="1" t="str">
        <f t="shared" si="25"/>
        <v>febrero</v>
      </c>
      <c r="C314" t="s">
        <v>235</v>
      </c>
      <c r="D314" t="s">
        <v>236</v>
      </c>
      <c r="E314" t="str">
        <f>+VLOOKUP(F314,'[1]DIVIPOLA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5">
        <v>62</v>
      </c>
      <c r="N314" s="40">
        <f t="shared" si="26"/>
        <v>2</v>
      </c>
      <c r="O314" s="41" t="str">
        <f t="shared" si="27"/>
        <v>62</v>
      </c>
      <c r="P314" s="41">
        <f t="shared" si="28"/>
        <v>0</v>
      </c>
      <c r="Q314" s="42">
        <f t="shared" si="29"/>
        <v>3720</v>
      </c>
      <c r="R314" s="42">
        <f t="shared" si="30"/>
        <v>62</v>
      </c>
      <c r="U314" s="39"/>
      <c r="V314" s="39"/>
      <c r="W314" s="10"/>
      <c r="X314" s="6"/>
    </row>
    <row r="315" spans="1:24">
      <c r="A315" s="44">
        <v>45352</v>
      </c>
      <c r="B315" s="1" t="str">
        <f t="shared" si="25"/>
        <v>marzo</v>
      </c>
      <c r="C315" t="s">
        <v>310</v>
      </c>
      <c r="D315" t="s">
        <v>311</v>
      </c>
      <c r="E315" t="str">
        <f>+VLOOKUP(F315,'[1]DIVIPOLA MPIO'!$A$5:$B$1125,2,0)</f>
        <v>Magdalena</v>
      </c>
      <c r="F315" t="s">
        <v>34</v>
      </c>
      <c r="G315" t="s">
        <v>312</v>
      </c>
      <c r="H315" t="s">
        <v>313</v>
      </c>
      <c r="I315" t="s">
        <v>314</v>
      </c>
      <c r="J315" t="s">
        <v>27</v>
      </c>
      <c r="K315" s="2">
        <v>29</v>
      </c>
      <c r="L315" s="2">
        <v>4472.9399999999996</v>
      </c>
      <c r="M315" s="25">
        <v>721</v>
      </c>
      <c r="N315" s="40">
        <f t="shared" si="26"/>
        <v>3</v>
      </c>
      <c r="O315" s="41" t="str">
        <f t="shared" si="27"/>
        <v>72</v>
      </c>
      <c r="P315" s="41" t="str">
        <f t="shared" si="28"/>
        <v>1</v>
      </c>
      <c r="Q315" s="42">
        <f t="shared" si="29"/>
        <v>4321</v>
      </c>
      <c r="R315" s="42">
        <f t="shared" si="30"/>
        <v>72.016666666666666</v>
      </c>
      <c r="U315" s="39"/>
      <c r="V315" s="39"/>
      <c r="W315" s="10"/>
      <c r="X315" s="6"/>
    </row>
    <row r="316" spans="1:24">
      <c r="A316" s="44">
        <v>45352</v>
      </c>
      <c r="B316" s="1" t="str">
        <f t="shared" si="25"/>
        <v>marzo</v>
      </c>
      <c r="C316" t="s">
        <v>310</v>
      </c>
      <c r="D316" t="s">
        <v>311</v>
      </c>
      <c r="E316" t="str">
        <f>+VLOOKUP(F316,'[1]DIVIPOLA MPIO'!$A$5:$B$1125,2,0)</f>
        <v>Magdalena</v>
      </c>
      <c r="F316" t="s">
        <v>34</v>
      </c>
      <c r="G316" t="s">
        <v>312</v>
      </c>
      <c r="H316" t="s">
        <v>315</v>
      </c>
      <c r="I316" t="s">
        <v>314</v>
      </c>
      <c r="J316" t="s">
        <v>27</v>
      </c>
      <c r="K316" s="2">
        <v>28</v>
      </c>
      <c r="L316" s="2">
        <v>6087.45</v>
      </c>
      <c r="M316" s="25">
        <v>873</v>
      </c>
      <c r="N316" s="40">
        <f t="shared" si="26"/>
        <v>3</v>
      </c>
      <c r="O316" s="41" t="str">
        <f t="shared" si="27"/>
        <v>87</v>
      </c>
      <c r="P316" s="41" t="str">
        <f t="shared" si="28"/>
        <v>3</v>
      </c>
      <c r="Q316" s="42">
        <f t="shared" si="29"/>
        <v>5223</v>
      </c>
      <c r="R316" s="42">
        <f t="shared" si="30"/>
        <v>87.05</v>
      </c>
      <c r="U316" s="39"/>
      <c r="V316" s="39"/>
      <c r="W316" s="10"/>
      <c r="X316" s="6"/>
    </row>
    <row r="317" spans="1:24">
      <c r="A317" s="44">
        <v>45352</v>
      </c>
      <c r="B317" s="1" t="str">
        <f t="shared" si="25"/>
        <v>marzo</v>
      </c>
      <c r="C317" t="s">
        <v>310</v>
      </c>
      <c r="D317" t="s">
        <v>311</v>
      </c>
      <c r="E317" t="str">
        <f>+VLOOKUP(F317,'[1]DIVIPOLA MPIO'!$A$5:$B$1125,2,0)</f>
        <v>Magdalena</v>
      </c>
      <c r="F317" t="s">
        <v>34</v>
      </c>
      <c r="G317" t="s">
        <v>312</v>
      </c>
      <c r="H317" t="s">
        <v>316</v>
      </c>
      <c r="I317" t="s">
        <v>314</v>
      </c>
      <c r="J317" t="s">
        <v>27</v>
      </c>
      <c r="K317" s="2">
        <v>9</v>
      </c>
      <c r="L317" s="2">
        <v>1478.96</v>
      </c>
      <c r="M317" s="25">
        <v>185</v>
      </c>
      <c r="N317" s="40">
        <f t="shared" si="26"/>
        <v>3</v>
      </c>
      <c r="O317" s="41" t="str">
        <f t="shared" si="27"/>
        <v>18</v>
      </c>
      <c r="P317" s="41" t="str">
        <f t="shared" si="28"/>
        <v>5</v>
      </c>
      <c r="Q317" s="42">
        <f t="shared" si="29"/>
        <v>1085</v>
      </c>
      <c r="R317" s="42">
        <f t="shared" si="30"/>
        <v>18.083333333333332</v>
      </c>
      <c r="U317" s="39"/>
      <c r="V317" s="39"/>
      <c r="W317" s="10"/>
      <c r="X317" s="6"/>
    </row>
    <row r="318" spans="1:24">
      <c r="A318" s="44">
        <v>45352</v>
      </c>
      <c r="B318" s="1" t="str">
        <f t="shared" si="25"/>
        <v>marzo</v>
      </c>
      <c r="C318" t="s">
        <v>10</v>
      </c>
      <c r="D318" t="s">
        <v>11</v>
      </c>
      <c r="E318" t="str">
        <f>+VLOOKUP(F318,'[1]DIVIPOLA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5">
        <v>2</v>
      </c>
      <c r="N318" s="40">
        <f t="shared" si="26"/>
        <v>1</v>
      </c>
      <c r="O318" s="41" t="str">
        <f t="shared" si="27"/>
        <v>2</v>
      </c>
      <c r="P318" s="41">
        <f t="shared" si="28"/>
        <v>0</v>
      </c>
      <c r="Q318" s="42">
        <f t="shared" si="29"/>
        <v>120</v>
      </c>
      <c r="R318" s="42">
        <f t="shared" si="30"/>
        <v>2</v>
      </c>
      <c r="U318" s="39"/>
      <c r="V318" s="39"/>
      <c r="W318" s="10"/>
      <c r="X318" s="6"/>
    </row>
    <row r="319" spans="1:24">
      <c r="A319" s="44">
        <v>45352</v>
      </c>
      <c r="B319" s="1" t="str">
        <f t="shared" si="25"/>
        <v>marzo</v>
      </c>
      <c r="C319" t="s">
        <v>10</v>
      </c>
      <c r="D319" t="s">
        <v>11</v>
      </c>
      <c r="E319" t="str">
        <f>+VLOOKUP(F319,'[1]DIVIPOLA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5">
        <v>7</v>
      </c>
      <c r="N319" s="40">
        <f t="shared" si="26"/>
        <v>1</v>
      </c>
      <c r="O319" s="41" t="str">
        <f t="shared" si="27"/>
        <v>7</v>
      </c>
      <c r="P319" s="41">
        <f t="shared" si="28"/>
        <v>0</v>
      </c>
      <c r="Q319" s="42">
        <f t="shared" si="29"/>
        <v>420</v>
      </c>
      <c r="R319" s="42">
        <f t="shared" si="30"/>
        <v>7</v>
      </c>
      <c r="U319" s="39"/>
      <c r="V319" s="39"/>
      <c r="W319" s="10"/>
      <c r="X319" s="6"/>
    </row>
    <row r="320" spans="1:24">
      <c r="A320" s="44">
        <v>45352</v>
      </c>
      <c r="B320" s="1" t="str">
        <f t="shared" si="25"/>
        <v>marzo</v>
      </c>
      <c r="C320" t="s">
        <v>10</v>
      </c>
      <c r="D320" t="s">
        <v>11</v>
      </c>
      <c r="E320" t="str">
        <f>+VLOOKUP(F320,'[1]DIVIPOLA MPIO'!$A$5:$B$1125,2,0)</f>
        <v>Casanare</v>
      </c>
      <c r="F320" t="s">
        <v>460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5">
        <v>4</v>
      </c>
      <c r="N320" s="40">
        <f t="shared" si="26"/>
        <v>1</v>
      </c>
      <c r="O320" s="41" t="str">
        <f t="shared" si="27"/>
        <v>4</v>
      </c>
      <c r="P320" s="41">
        <f t="shared" si="28"/>
        <v>0</v>
      </c>
      <c r="Q320" s="42">
        <f t="shared" si="29"/>
        <v>240</v>
      </c>
      <c r="R320" s="42">
        <f t="shared" si="30"/>
        <v>4</v>
      </c>
      <c r="U320" s="39"/>
      <c r="V320" s="39"/>
      <c r="W320" s="10"/>
      <c r="X320" s="6"/>
    </row>
    <row r="321" spans="1:24">
      <c r="A321" s="44">
        <v>45352</v>
      </c>
      <c r="B321" s="1" t="str">
        <f t="shared" si="25"/>
        <v>marzo</v>
      </c>
      <c r="C321" t="s">
        <v>10</v>
      </c>
      <c r="D321" t="s">
        <v>11</v>
      </c>
      <c r="E321" t="str">
        <f>+VLOOKUP(F321,'[1]DIVIPOLA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5">
        <v>8</v>
      </c>
      <c r="N321" s="40">
        <f t="shared" si="26"/>
        <v>1</v>
      </c>
      <c r="O321" s="41" t="str">
        <f t="shared" si="27"/>
        <v>8</v>
      </c>
      <c r="P321" s="41">
        <f t="shared" si="28"/>
        <v>0</v>
      </c>
      <c r="Q321" s="42">
        <f t="shared" si="29"/>
        <v>480</v>
      </c>
      <c r="R321" s="42">
        <f t="shared" si="30"/>
        <v>8</v>
      </c>
      <c r="U321" s="39"/>
      <c r="V321" s="39"/>
      <c r="W321" s="10"/>
      <c r="X321" s="6"/>
    </row>
    <row r="322" spans="1:24">
      <c r="A322" s="44">
        <v>45352</v>
      </c>
      <c r="B322" s="1" t="str">
        <f t="shared" si="25"/>
        <v>marzo</v>
      </c>
      <c r="C322" t="s">
        <v>10</v>
      </c>
      <c r="D322" t="s">
        <v>11</v>
      </c>
      <c r="E322" t="str">
        <f>+VLOOKUP(F322,'[1]DIVIPOLA MPIO'!$A$5:$B$1125,2,0)</f>
        <v>Casanare</v>
      </c>
      <c r="F322" t="s">
        <v>465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5">
        <v>6</v>
      </c>
      <c r="N322" s="40">
        <f t="shared" si="26"/>
        <v>1</v>
      </c>
      <c r="O322" s="41" t="str">
        <f t="shared" si="27"/>
        <v>6</v>
      </c>
      <c r="P322" s="41">
        <f t="shared" si="28"/>
        <v>0</v>
      </c>
      <c r="Q322" s="42">
        <f t="shared" si="29"/>
        <v>360</v>
      </c>
      <c r="R322" s="42">
        <f t="shared" si="30"/>
        <v>6</v>
      </c>
      <c r="U322" s="39"/>
      <c r="V322" s="39"/>
      <c r="W322" s="10"/>
      <c r="X322" s="6"/>
    </row>
    <row r="323" spans="1:24">
      <c r="A323" s="44">
        <v>45352</v>
      </c>
      <c r="B323" s="1" t="str">
        <f t="shared" ref="B323:B386" si="31">TEXT(A323,"mmmm")</f>
        <v>marzo</v>
      </c>
      <c r="C323" t="s">
        <v>10</v>
      </c>
      <c r="D323" t="s">
        <v>11</v>
      </c>
      <c r="E323" t="str">
        <f>+VLOOKUP(F323,'[1]DIVIPOLA MPIO'!$A$5:$B$1125,2,0)</f>
        <v>Casanare</v>
      </c>
      <c r="F323" t="s">
        <v>465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5">
        <v>5</v>
      </c>
      <c r="N323" s="40">
        <f t="shared" ref="N323:N386" si="32">LEN($M323)</f>
        <v>1</v>
      </c>
      <c r="O323" s="41" t="str">
        <f t="shared" ref="O323:O386" si="33">IF(N323="1",$M323,IF(N323=2,LEFT($M323,2),LEFT($M323,2)))</f>
        <v>5</v>
      </c>
      <c r="P323" s="41">
        <f t="shared" ref="P323:P386" si="34">IF(N323&lt;=2,0,MID($M323,3,3))</f>
        <v>0</v>
      </c>
      <c r="Q323" s="42">
        <f t="shared" ref="Q323:Q386" si="35">(O323*60)+P323</f>
        <v>300</v>
      </c>
      <c r="R323" s="42">
        <f t="shared" ref="R323:R386" si="36">+Q323/60</f>
        <v>5</v>
      </c>
      <c r="U323" s="39"/>
      <c r="V323" s="39"/>
      <c r="W323" s="10"/>
      <c r="X323" s="6"/>
    </row>
    <row r="324" spans="1:24">
      <c r="A324" s="44">
        <v>45352</v>
      </c>
      <c r="B324" s="1" t="str">
        <f t="shared" si="31"/>
        <v>marzo</v>
      </c>
      <c r="C324" t="s">
        <v>22</v>
      </c>
      <c r="D324" t="s">
        <v>23</v>
      </c>
      <c r="E324" t="str">
        <f>+VLOOKUP(F324,'[1]DIVIPOLA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5">
        <v>448</v>
      </c>
      <c r="N324" s="40">
        <f t="shared" si="32"/>
        <v>3</v>
      </c>
      <c r="O324" s="41" t="str">
        <f t="shared" si="33"/>
        <v>44</v>
      </c>
      <c r="P324" s="41" t="str">
        <f t="shared" si="34"/>
        <v>8</v>
      </c>
      <c r="Q324" s="42">
        <f t="shared" si="35"/>
        <v>2648</v>
      </c>
      <c r="R324" s="42">
        <f t="shared" si="36"/>
        <v>44.133333333333333</v>
      </c>
      <c r="U324" s="39"/>
      <c r="V324" s="39"/>
      <c r="W324" s="10"/>
      <c r="X324" s="6"/>
    </row>
    <row r="325" spans="1:24">
      <c r="A325" s="44">
        <v>45352</v>
      </c>
      <c r="B325" s="1" t="str">
        <f t="shared" si="31"/>
        <v>marzo</v>
      </c>
      <c r="C325" t="s">
        <v>22</v>
      </c>
      <c r="D325" t="s">
        <v>23</v>
      </c>
      <c r="E325" t="str">
        <f>+VLOOKUP(F325,'[1]DIVIPOLA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5">
        <v>542</v>
      </c>
      <c r="N325" s="40">
        <f t="shared" si="32"/>
        <v>3</v>
      </c>
      <c r="O325" s="41" t="str">
        <f t="shared" si="33"/>
        <v>54</v>
      </c>
      <c r="P325" s="41" t="str">
        <f t="shared" si="34"/>
        <v>2</v>
      </c>
      <c r="Q325" s="42">
        <f t="shared" si="35"/>
        <v>3242</v>
      </c>
      <c r="R325" s="42">
        <f t="shared" si="36"/>
        <v>54.033333333333331</v>
      </c>
      <c r="U325" s="39"/>
      <c r="V325" s="39"/>
      <c r="W325" s="10"/>
      <c r="X325" s="6"/>
    </row>
    <row r="326" spans="1:24">
      <c r="A326" s="44">
        <v>45352</v>
      </c>
      <c r="B326" s="1" t="str">
        <f t="shared" si="31"/>
        <v>marzo</v>
      </c>
      <c r="C326" t="s">
        <v>22</v>
      </c>
      <c r="D326" t="s">
        <v>23</v>
      </c>
      <c r="E326" t="str">
        <f>+VLOOKUP(F326,'[1]DIVIPOLA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5">
        <v>3330</v>
      </c>
      <c r="N326" s="40">
        <f t="shared" si="32"/>
        <v>4</v>
      </c>
      <c r="O326" s="41" t="str">
        <f t="shared" si="33"/>
        <v>33</v>
      </c>
      <c r="P326" s="41" t="str">
        <f t="shared" si="34"/>
        <v>30</v>
      </c>
      <c r="Q326" s="42">
        <f t="shared" si="35"/>
        <v>2010</v>
      </c>
      <c r="R326" s="42">
        <f t="shared" si="36"/>
        <v>33.5</v>
      </c>
      <c r="U326" s="39"/>
      <c r="V326" s="39"/>
      <c r="W326" s="10"/>
      <c r="X326" s="6"/>
    </row>
    <row r="327" spans="1:24">
      <c r="A327" s="44">
        <v>45352</v>
      </c>
      <c r="B327" s="1" t="str">
        <f t="shared" si="31"/>
        <v>marzo</v>
      </c>
      <c r="C327" t="s">
        <v>22</v>
      </c>
      <c r="D327" t="s">
        <v>23</v>
      </c>
      <c r="E327" t="str">
        <f>+VLOOKUP(F327,'[1]DIVIPOLA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5">
        <v>348</v>
      </c>
      <c r="N327" s="40">
        <f t="shared" si="32"/>
        <v>3</v>
      </c>
      <c r="O327" s="41" t="str">
        <f t="shared" si="33"/>
        <v>34</v>
      </c>
      <c r="P327" s="41" t="str">
        <f t="shared" si="34"/>
        <v>8</v>
      </c>
      <c r="Q327" s="42">
        <f t="shared" si="35"/>
        <v>2048</v>
      </c>
      <c r="R327" s="42">
        <f t="shared" si="36"/>
        <v>34.133333333333333</v>
      </c>
      <c r="U327" s="39"/>
      <c r="V327" s="39"/>
      <c r="W327" s="10"/>
      <c r="X327" s="6"/>
    </row>
    <row r="328" spans="1:24">
      <c r="A328" s="44">
        <v>45352</v>
      </c>
      <c r="B328" s="1" t="str">
        <f t="shared" si="31"/>
        <v>marzo</v>
      </c>
      <c r="C328" t="s">
        <v>22</v>
      </c>
      <c r="D328" t="s">
        <v>23</v>
      </c>
      <c r="E328" t="str">
        <f>+VLOOKUP(F328,'[1]DIVIPOLA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5">
        <v>136</v>
      </c>
      <c r="N328" s="40">
        <f t="shared" si="32"/>
        <v>3</v>
      </c>
      <c r="O328" s="41" t="str">
        <f t="shared" si="33"/>
        <v>13</v>
      </c>
      <c r="P328" s="41" t="str">
        <f t="shared" si="34"/>
        <v>6</v>
      </c>
      <c r="Q328" s="42">
        <f t="shared" si="35"/>
        <v>786</v>
      </c>
      <c r="R328" s="42">
        <f t="shared" si="36"/>
        <v>13.1</v>
      </c>
      <c r="U328" s="39"/>
      <c r="V328" s="39"/>
      <c r="W328" s="10"/>
      <c r="X328" s="6"/>
    </row>
    <row r="329" spans="1:24">
      <c r="A329" s="44">
        <v>45352</v>
      </c>
      <c r="B329" s="1" t="str">
        <f t="shared" si="31"/>
        <v>marzo</v>
      </c>
      <c r="C329" t="s">
        <v>22</v>
      </c>
      <c r="D329" t="s">
        <v>23</v>
      </c>
      <c r="E329" t="str">
        <f>+VLOOKUP(F329,'[1]DIVIPOLA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5">
        <v>1936</v>
      </c>
      <c r="N329" s="40">
        <f t="shared" si="32"/>
        <v>4</v>
      </c>
      <c r="O329" s="41" t="str">
        <f t="shared" si="33"/>
        <v>19</v>
      </c>
      <c r="P329" s="41" t="str">
        <f t="shared" si="34"/>
        <v>36</v>
      </c>
      <c r="Q329" s="42">
        <f t="shared" si="35"/>
        <v>1176</v>
      </c>
      <c r="R329" s="42">
        <f t="shared" si="36"/>
        <v>19.600000000000001</v>
      </c>
      <c r="U329" s="39"/>
      <c r="V329" s="39"/>
      <c r="W329" s="10"/>
      <c r="X329" s="6"/>
    </row>
    <row r="330" spans="1:24">
      <c r="A330" s="44">
        <v>45352</v>
      </c>
      <c r="B330" s="1" t="str">
        <f t="shared" si="31"/>
        <v>marzo</v>
      </c>
      <c r="C330" t="s">
        <v>22</v>
      </c>
      <c r="D330" t="s">
        <v>23</v>
      </c>
      <c r="E330" t="str">
        <f>+VLOOKUP(F330,'[1]DIVIPOLA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5">
        <v>4148</v>
      </c>
      <c r="N330" s="40">
        <f t="shared" si="32"/>
        <v>4</v>
      </c>
      <c r="O330" s="41" t="str">
        <f t="shared" si="33"/>
        <v>41</v>
      </c>
      <c r="P330" s="41" t="str">
        <f t="shared" si="34"/>
        <v>48</v>
      </c>
      <c r="Q330" s="42">
        <f t="shared" si="35"/>
        <v>2508</v>
      </c>
      <c r="R330" s="42">
        <f t="shared" si="36"/>
        <v>41.8</v>
      </c>
      <c r="U330" s="39"/>
      <c r="V330" s="39"/>
      <c r="W330" s="10"/>
      <c r="X330" s="6"/>
    </row>
    <row r="331" spans="1:24">
      <c r="A331" s="44">
        <v>45352</v>
      </c>
      <c r="B331" s="1" t="str">
        <f t="shared" si="31"/>
        <v>marzo</v>
      </c>
      <c r="C331" t="s">
        <v>22</v>
      </c>
      <c r="D331" t="s">
        <v>23</v>
      </c>
      <c r="E331" t="str">
        <f>+VLOOKUP(F331,'[1]DIVIPOLA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5">
        <v>1612</v>
      </c>
      <c r="N331" s="40">
        <f t="shared" si="32"/>
        <v>4</v>
      </c>
      <c r="O331" s="41" t="str">
        <f t="shared" si="33"/>
        <v>16</v>
      </c>
      <c r="P331" s="41" t="str">
        <f t="shared" si="34"/>
        <v>12</v>
      </c>
      <c r="Q331" s="42">
        <f t="shared" si="35"/>
        <v>972</v>
      </c>
      <c r="R331" s="42">
        <f t="shared" si="36"/>
        <v>16.2</v>
      </c>
      <c r="U331" s="39"/>
      <c r="V331" s="39"/>
      <c r="W331" s="10"/>
      <c r="X331" s="6"/>
    </row>
    <row r="332" spans="1:24">
      <c r="A332" s="44">
        <v>45352</v>
      </c>
      <c r="B332" s="1" t="str">
        <f t="shared" si="31"/>
        <v>marzo</v>
      </c>
      <c r="C332" t="s">
        <v>22</v>
      </c>
      <c r="D332" t="s">
        <v>23</v>
      </c>
      <c r="E332" t="str">
        <f>+VLOOKUP(F332,'[1]DIVIPOLA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5">
        <v>4348</v>
      </c>
      <c r="N332" s="40">
        <f t="shared" si="32"/>
        <v>4</v>
      </c>
      <c r="O332" s="41" t="str">
        <f t="shared" si="33"/>
        <v>43</v>
      </c>
      <c r="P332" s="41" t="str">
        <f t="shared" si="34"/>
        <v>48</v>
      </c>
      <c r="Q332" s="42">
        <f t="shared" si="35"/>
        <v>2628</v>
      </c>
      <c r="R332" s="42">
        <f t="shared" si="36"/>
        <v>43.8</v>
      </c>
      <c r="U332" s="39"/>
      <c r="V332" s="39"/>
      <c r="W332" s="10"/>
      <c r="X332" s="6"/>
    </row>
    <row r="333" spans="1:24">
      <c r="A333" s="44">
        <v>45352</v>
      </c>
      <c r="B333" s="1" t="str">
        <f t="shared" si="31"/>
        <v>marzo</v>
      </c>
      <c r="C333" t="s">
        <v>22</v>
      </c>
      <c r="D333" t="s">
        <v>23</v>
      </c>
      <c r="E333" t="str">
        <f>+VLOOKUP(F333,'[1]DIVIPOLA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5">
        <v>4724</v>
      </c>
      <c r="N333" s="40">
        <f t="shared" si="32"/>
        <v>4</v>
      </c>
      <c r="O333" s="41" t="str">
        <f t="shared" si="33"/>
        <v>47</v>
      </c>
      <c r="P333" s="41" t="str">
        <f t="shared" si="34"/>
        <v>24</v>
      </c>
      <c r="Q333" s="42">
        <f t="shared" si="35"/>
        <v>2844</v>
      </c>
      <c r="R333" s="42">
        <f t="shared" si="36"/>
        <v>47.4</v>
      </c>
      <c r="U333" s="39"/>
      <c r="V333" s="39"/>
      <c r="W333" s="10"/>
      <c r="X333" s="6"/>
    </row>
    <row r="334" spans="1:24">
      <c r="A334" s="44">
        <v>45352</v>
      </c>
      <c r="B334" s="1" t="str">
        <f t="shared" si="31"/>
        <v>marzo</v>
      </c>
      <c r="C334" t="s">
        <v>38</v>
      </c>
      <c r="D334" t="s">
        <v>39</v>
      </c>
      <c r="E334" t="str">
        <f>+VLOOKUP(F334,'[1]DIVIPOLA MPIO'!$A$5:$B$1125,2,0)</f>
        <v>Antioquia</v>
      </c>
      <c r="F334" t="s">
        <v>454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5">
        <v>452</v>
      </c>
      <c r="N334" s="40">
        <f t="shared" si="32"/>
        <v>3</v>
      </c>
      <c r="O334" s="41" t="str">
        <f t="shared" si="33"/>
        <v>45</v>
      </c>
      <c r="P334" s="41" t="str">
        <f t="shared" si="34"/>
        <v>2</v>
      </c>
      <c r="Q334" s="42">
        <f t="shared" si="35"/>
        <v>2702</v>
      </c>
      <c r="R334" s="42">
        <f t="shared" si="36"/>
        <v>45.033333333333331</v>
      </c>
      <c r="U334" s="39"/>
      <c r="V334" s="39"/>
      <c r="W334" s="10"/>
      <c r="X334" s="6"/>
    </row>
    <row r="335" spans="1:24">
      <c r="A335" s="44">
        <v>45352</v>
      </c>
      <c r="B335" s="1" t="str">
        <f t="shared" si="31"/>
        <v>marzo</v>
      </c>
      <c r="C335" t="s">
        <v>38</v>
      </c>
      <c r="D335" t="s">
        <v>39</v>
      </c>
      <c r="E335" t="str">
        <f>+VLOOKUP(F335,'[1]DIVIPOLA MPIO'!$A$5:$B$1125,2,0)</f>
        <v>Antioquia</v>
      </c>
      <c r="F335" t="s">
        <v>454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5">
        <v>252</v>
      </c>
      <c r="N335" s="40">
        <f t="shared" si="32"/>
        <v>3</v>
      </c>
      <c r="O335" s="41" t="str">
        <f t="shared" si="33"/>
        <v>25</v>
      </c>
      <c r="P335" s="41" t="str">
        <f t="shared" si="34"/>
        <v>2</v>
      </c>
      <c r="Q335" s="42">
        <f t="shared" si="35"/>
        <v>1502</v>
      </c>
      <c r="R335" s="42">
        <f t="shared" si="36"/>
        <v>25.033333333333335</v>
      </c>
      <c r="U335" s="39"/>
      <c r="V335" s="39"/>
      <c r="W335" s="10"/>
      <c r="X335" s="6"/>
    </row>
    <row r="336" spans="1:24">
      <c r="A336" s="44">
        <v>45352</v>
      </c>
      <c r="B336" s="1" t="str">
        <f t="shared" si="31"/>
        <v>marzo</v>
      </c>
      <c r="C336" t="s">
        <v>38</v>
      </c>
      <c r="D336" t="s">
        <v>39</v>
      </c>
      <c r="E336" t="str">
        <f>+VLOOKUP(F336,'[1]DIVIPOLA MPIO'!$A$5:$B$1125,2,0)</f>
        <v>Antioquia</v>
      </c>
      <c r="F336" t="s">
        <v>454</v>
      </c>
      <c r="G336" t="s">
        <v>41</v>
      </c>
      <c r="H336" t="s">
        <v>44</v>
      </c>
      <c r="I336" t="s">
        <v>43</v>
      </c>
      <c r="J336" t="s">
        <v>412</v>
      </c>
      <c r="K336" s="2">
        <v>2</v>
      </c>
      <c r="L336" s="2">
        <v>176</v>
      </c>
      <c r="M336" s="25">
        <v>22</v>
      </c>
      <c r="N336" s="40">
        <f t="shared" si="32"/>
        <v>2</v>
      </c>
      <c r="O336" s="41" t="str">
        <f t="shared" si="33"/>
        <v>22</v>
      </c>
      <c r="P336" s="41">
        <f t="shared" si="34"/>
        <v>0</v>
      </c>
      <c r="Q336" s="42">
        <f t="shared" si="35"/>
        <v>1320</v>
      </c>
      <c r="R336" s="42">
        <f t="shared" si="36"/>
        <v>22</v>
      </c>
      <c r="U336" s="39"/>
      <c r="V336" s="39"/>
      <c r="W336" s="10"/>
      <c r="X336" s="6"/>
    </row>
    <row r="337" spans="1:24">
      <c r="A337" s="44">
        <v>45352</v>
      </c>
      <c r="B337" s="1" t="str">
        <f t="shared" si="31"/>
        <v>marzo</v>
      </c>
      <c r="C337" t="s">
        <v>38</v>
      </c>
      <c r="D337" t="s">
        <v>39</v>
      </c>
      <c r="E337" t="str">
        <f>+VLOOKUP(F337,'[1]DIVIPOLA MPIO'!$A$5:$B$1125,2,0)</f>
        <v>Antioquia</v>
      </c>
      <c r="F337" t="s">
        <v>454</v>
      </c>
      <c r="G337" t="s">
        <v>41</v>
      </c>
      <c r="H337" t="s">
        <v>45</v>
      </c>
      <c r="I337" t="s">
        <v>43</v>
      </c>
      <c r="J337" t="s">
        <v>27</v>
      </c>
      <c r="K337" s="2">
        <v>63</v>
      </c>
      <c r="L337" s="2">
        <v>4956.7</v>
      </c>
      <c r="M337" s="25">
        <v>333</v>
      </c>
      <c r="N337" s="40">
        <f t="shared" si="32"/>
        <v>3</v>
      </c>
      <c r="O337" s="41" t="str">
        <f t="shared" si="33"/>
        <v>33</v>
      </c>
      <c r="P337" s="41" t="str">
        <f t="shared" si="34"/>
        <v>3</v>
      </c>
      <c r="Q337" s="42">
        <f t="shared" si="35"/>
        <v>1983</v>
      </c>
      <c r="R337" s="42">
        <f t="shared" si="36"/>
        <v>33.049999999999997</v>
      </c>
      <c r="U337" s="39"/>
      <c r="V337" s="39"/>
      <c r="W337" s="10"/>
      <c r="X337" s="6"/>
    </row>
    <row r="338" spans="1:24">
      <c r="A338" s="44">
        <v>45352</v>
      </c>
      <c r="B338" s="1" t="str">
        <f t="shared" si="31"/>
        <v>marzo</v>
      </c>
      <c r="C338" t="s">
        <v>38</v>
      </c>
      <c r="D338" t="s">
        <v>39</v>
      </c>
      <c r="E338" t="str">
        <f>+VLOOKUP(F338,'[1]DIVIPOLA MPIO'!$A$5:$B$1125,2,0)</f>
        <v>Antioquia</v>
      </c>
      <c r="F338" t="s">
        <v>454</v>
      </c>
      <c r="G338" t="s">
        <v>41</v>
      </c>
      <c r="H338" t="s">
        <v>46</v>
      </c>
      <c r="I338" t="s">
        <v>43</v>
      </c>
      <c r="J338" t="s">
        <v>27</v>
      </c>
      <c r="K338" s="2">
        <v>79</v>
      </c>
      <c r="L338" s="2">
        <v>5665.9</v>
      </c>
      <c r="M338" s="25">
        <v>409</v>
      </c>
      <c r="N338" s="40">
        <f t="shared" si="32"/>
        <v>3</v>
      </c>
      <c r="O338" s="41" t="str">
        <f t="shared" si="33"/>
        <v>40</v>
      </c>
      <c r="P338" s="41" t="str">
        <f t="shared" si="34"/>
        <v>9</v>
      </c>
      <c r="Q338" s="42">
        <f t="shared" si="35"/>
        <v>2409</v>
      </c>
      <c r="R338" s="42">
        <f t="shared" si="36"/>
        <v>40.15</v>
      </c>
      <c r="U338" s="39"/>
      <c r="V338" s="39"/>
      <c r="W338" s="10"/>
      <c r="X338" s="6"/>
    </row>
    <row r="339" spans="1:24">
      <c r="A339" s="44">
        <v>45352</v>
      </c>
      <c r="B339" s="1" t="str">
        <f t="shared" si="31"/>
        <v>marzo</v>
      </c>
      <c r="C339" t="s">
        <v>38</v>
      </c>
      <c r="D339" t="s">
        <v>39</v>
      </c>
      <c r="E339" t="str">
        <f>+VLOOKUP(F339,'[1]DIVIPOLA MPIO'!$A$5:$B$1125,2,0)</f>
        <v>Antioquia</v>
      </c>
      <c r="F339" t="s">
        <v>454</v>
      </c>
      <c r="G339" t="s">
        <v>41</v>
      </c>
      <c r="H339" t="s">
        <v>319</v>
      </c>
      <c r="I339" t="s">
        <v>43</v>
      </c>
      <c r="J339" t="s">
        <v>27</v>
      </c>
      <c r="K339" s="2">
        <v>18</v>
      </c>
      <c r="L339" s="2">
        <v>1281.7</v>
      </c>
      <c r="M339" s="25">
        <v>87</v>
      </c>
      <c r="N339" s="40">
        <f t="shared" si="32"/>
        <v>2</v>
      </c>
      <c r="O339" s="41" t="str">
        <f t="shared" si="33"/>
        <v>87</v>
      </c>
      <c r="P339" s="41">
        <f t="shared" si="34"/>
        <v>0</v>
      </c>
      <c r="Q339" s="42">
        <f t="shared" si="35"/>
        <v>5220</v>
      </c>
      <c r="R339" s="42">
        <f t="shared" si="36"/>
        <v>87</v>
      </c>
      <c r="U339" s="39"/>
      <c r="V339" s="39"/>
      <c r="W339" s="10"/>
      <c r="X339" s="6"/>
    </row>
    <row r="340" spans="1:24">
      <c r="A340" s="44">
        <v>45352</v>
      </c>
      <c r="B340" s="1" t="str">
        <f t="shared" si="31"/>
        <v>marzo</v>
      </c>
      <c r="C340" t="s">
        <v>38</v>
      </c>
      <c r="D340" t="s">
        <v>39</v>
      </c>
      <c r="E340" t="str">
        <f>+VLOOKUP(F340,'[1]DIVIPOLA MPIO'!$A$5:$B$1125,2,0)</f>
        <v>Antioquia</v>
      </c>
      <c r="F340" t="s">
        <v>454</v>
      </c>
      <c r="G340" t="s">
        <v>41</v>
      </c>
      <c r="H340" t="s">
        <v>319</v>
      </c>
      <c r="I340" t="s">
        <v>43</v>
      </c>
      <c r="J340" t="s">
        <v>412</v>
      </c>
      <c r="K340" s="2">
        <v>3</v>
      </c>
      <c r="L340" s="2">
        <v>240</v>
      </c>
      <c r="M340" s="25">
        <v>38</v>
      </c>
      <c r="N340" s="40">
        <f t="shared" si="32"/>
        <v>2</v>
      </c>
      <c r="O340" s="41" t="str">
        <f t="shared" si="33"/>
        <v>38</v>
      </c>
      <c r="P340" s="41">
        <f t="shared" si="34"/>
        <v>0</v>
      </c>
      <c r="Q340" s="42">
        <f t="shared" si="35"/>
        <v>2280</v>
      </c>
      <c r="R340" s="42">
        <f t="shared" si="36"/>
        <v>38</v>
      </c>
      <c r="U340" s="39"/>
      <c r="V340" s="39"/>
      <c r="W340" s="10"/>
      <c r="X340" s="6"/>
    </row>
    <row r="341" spans="1:24">
      <c r="A341" s="44">
        <v>45352</v>
      </c>
      <c r="B341" s="1" t="str">
        <f t="shared" si="31"/>
        <v>marzo</v>
      </c>
      <c r="C341" t="s">
        <v>38</v>
      </c>
      <c r="D341" t="s">
        <v>39</v>
      </c>
      <c r="E341" t="str">
        <f>+VLOOKUP(F341,'[1]DIVIPOLA MPIO'!$A$5:$B$1125,2,0)</f>
        <v>Antioquia</v>
      </c>
      <c r="F341" t="s">
        <v>454</v>
      </c>
      <c r="G341" t="s">
        <v>41</v>
      </c>
      <c r="H341" t="s">
        <v>47</v>
      </c>
      <c r="I341" t="s">
        <v>43</v>
      </c>
      <c r="J341" t="s">
        <v>27</v>
      </c>
      <c r="K341" s="2">
        <v>84</v>
      </c>
      <c r="L341" s="2">
        <v>6061.7</v>
      </c>
      <c r="M341" s="25">
        <v>413</v>
      </c>
      <c r="N341" s="40">
        <f t="shared" si="32"/>
        <v>3</v>
      </c>
      <c r="O341" s="41" t="str">
        <f t="shared" si="33"/>
        <v>41</v>
      </c>
      <c r="P341" s="41" t="str">
        <f t="shared" si="34"/>
        <v>3</v>
      </c>
      <c r="Q341" s="42">
        <f t="shared" si="35"/>
        <v>2463</v>
      </c>
      <c r="R341" s="42">
        <f t="shared" si="36"/>
        <v>41.05</v>
      </c>
      <c r="U341" s="39"/>
      <c r="V341" s="39"/>
      <c r="W341" s="10"/>
      <c r="X341" s="6"/>
    </row>
    <row r="342" spans="1:24">
      <c r="A342" s="44">
        <v>45352</v>
      </c>
      <c r="B342" s="1" t="str">
        <f t="shared" si="31"/>
        <v>marzo</v>
      </c>
      <c r="C342" t="s">
        <v>38</v>
      </c>
      <c r="D342" t="s">
        <v>39</v>
      </c>
      <c r="E342" t="str">
        <f>+VLOOKUP(F342,'[1]DIVIPOLA MPIO'!$A$5:$B$1125,2,0)</f>
        <v>Antioquia</v>
      </c>
      <c r="F342" t="s">
        <v>454</v>
      </c>
      <c r="G342" t="s">
        <v>41</v>
      </c>
      <c r="H342" t="s">
        <v>48</v>
      </c>
      <c r="I342" t="s">
        <v>43</v>
      </c>
      <c r="J342" t="s">
        <v>27</v>
      </c>
      <c r="K342" s="2">
        <v>78</v>
      </c>
      <c r="L342" s="2">
        <v>5906.7</v>
      </c>
      <c r="M342" s="25">
        <v>401</v>
      </c>
      <c r="N342" s="40">
        <f t="shared" si="32"/>
        <v>3</v>
      </c>
      <c r="O342" s="41" t="str">
        <f t="shared" si="33"/>
        <v>40</v>
      </c>
      <c r="P342" s="41" t="str">
        <f t="shared" si="34"/>
        <v>1</v>
      </c>
      <c r="Q342" s="42">
        <f t="shared" si="35"/>
        <v>2401</v>
      </c>
      <c r="R342" s="42">
        <f t="shared" si="36"/>
        <v>40.016666666666666</v>
      </c>
      <c r="U342" s="39"/>
      <c r="V342" s="39"/>
      <c r="W342" s="10"/>
      <c r="X342" s="6"/>
    </row>
    <row r="343" spans="1:24">
      <c r="A343" s="44">
        <v>45352</v>
      </c>
      <c r="B343" s="1" t="str">
        <f t="shared" si="31"/>
        <v>marzo</v>
      </c>
      <c r="C343" t="s">
        <v>38</v>
      </c>
      <c r="D343" t="s">
        <v>39</v>
      </c>
      <c r="E343" t="str">
        <f>+VLOOKUP(F343,'[1]DIVIPOLA MPIO'!$A$5:$B$1125,2,0)</f>
        <v>Antioquia</v>
      </c>
      <c r="F343" t="s">
        <v>454</v>
      </c>
      <c r="G343" t="s">
        <v>41</v>
      </c>
      <c r="H343" t="s">
        <v>49</v>
      </c>
      <c r="I343" t="s">
        <v>43</v>
      </c>
      <c r="J343" t="s">
        <v>27</v>
      </c>
      <c r="K343" s="2">
        <v>90</v>
      </c>
      <c r="L343" s="2">
        <v>6969.1</v>
      </c>
      <c r="M343" s="25">
        <v>464</v>
      </c>
      <c r="N343" s="40">
        <f t="shared" si="32"/>
        <v>3</v>
      </c>
      <c r="O343" s="41" t="str">
        <f t="shared" si="33"/>
        <v>46</v>
      </c>
      <c r="P343" s="41" t="str">
        <f t="shared" si="34"/>
        <v>4</v>
      </c>
      <c r="Q343" s="42">
        <f t="shared" si="35"/>
        <v>2764</v>
      </c>
      <c r="R343" s="42">
        <f t="shared" si="36"/>
        <v>46.06666666666667</v>
      </c>
      <c r="U343" s="39"/>
      <c r="V343" s="39"/>
      <c r="W343" s="10"/>
      <c r="X343" s="6"/>
    </row>
    <row r="344" spans="1:24">
      <c r="A344" s="44">
        <v>45352</v>
      </c>
      <c r="B344" s="1" t="str">
        <f t="shared" si="31"/>
        <v>marzo</v>
      </c>
      <c r="C344" t="s">
        <v>38</v>
      </c>
      <c r="D344" t="s">
        <v>39</v>
      </c>
      <c r="E344" t="str">
        <f>+VLOOKUP(F344,'[1]DIVIPOLA MPIO'!$A$5:$B$1125,2,0)</f>
        <v>Antioquia</v>
      </c>
      <c r="F344" t="s">
        <v>454</v>
      </c>
      <c r="G344" t="s">
        <v>41</v>
      </c>
      <c r="H344" t="s">
        <v>50</v>
      </c>
      <c r="I344" t="s">
        <v>43</v>
      </c>
      <c r="J344" t="s">
        <v>27</v>
      </c>
      <c r="K344" s="2">
        <v>81</v>
      </c>
      <c r="L344" s="2">
        <v>6328.4</v>
      </c>
      <c r="M344" s="25">
        <v>414</v>
      </c>
      <c r="N344" s="40">
        <f t="shared" si="32"/>
        <v>3</v>
      </c>
      <c r="O344" s="41" t="str">
        <f t="shared" si="33"/>
        <v>41</v>
      </c>
      <c r="P344" s="41" t="str">
        <f t="shared" si="34"/>
        <v>4</v>
      </c>
      <c r="Q344" s="42">
        <f t="shared" si="35"/>
        <v>2464</v>
      </c>
      <c r="R344" s="42">
        <f t="shared" si="36"/>
        <v>41.06666666666667</v>
      </c>
      <c r="U344" s="39"/>
      <c r="V344" s="39"/>
      <c r="W344" s="10"/>
      <c r="X344" s="6"/>
    </row>
    <row r="345" spans="1:24">
      <c r="A345" s="44">
        <v>45352</v>
      </c>
      <c r="B345" s="1" t="str">
        <f t="shared" si="31"/>
        <v>marzo</v>
      </c>
      <c r="C345" t="s">
        <v>38</v>
      </c>
      <c r="D345" t="s">
        <v>39</v>
      </c>
      <c r="E345" t="str">
        <f>+VLOOKUP(F345,'[1]DIVIPOLA MPIO'!$A$5:$B$1125,2,0)</f>
        <v>Antioquia</v>
      </c>
      <c r="F345" t="s">
        <v>454</v>
      </c>
      <c r="G345" t="s">
        <v>41</v>
      </c>
      <c r="H345" t="s">
        <v>51</v>
      </c>
      <c r="I345" t="s">
        <v>43</v>
      </c>
      <c r="J345" t="s">
        <v>27</v>
      </c>
      <c r="K345" s="2">
        <v>96</v>
      </c>
      <c r="L345" s="2">
        <v>7382.3</v>
      </c>
      <c r="M345" s="25">
        <v>439</v>
      </c>
      <c r="N345" s="40">
        <f t="shared" si="32"/>
        <v>3</v>
      </c>
      <c r="O345" s="41" t="str">
        <f t="shared" si="33"/>
        <v>43</v>
      </c>
      <c r="P345" s="41" t="str">
        <f t="shared" si="34"/>
        <v>9</v>
      </c>
      <c r="Q345" s="42">
        <f t="shared" si="35"/>
        <v>2589</v>
      </c>
      <c r="R345" s="42">
        <f t="shared" si="36"/>
        <v>43.15</v>
      </c>
      <c r="U345" s="39"/>
      <c r="V345" s="39"/>
      <c r="W345" s="10"/>
      <c r="X345" s="6"/>
    </row>
    <row r="346" spans="1:24">
      <c r="A346" s="44">
        <v>45352</v>
      </c>
      <c r="B346" s="1" t="str">
        <f t="shared" si="31"/>
        <v>marzo</v>
      </c>
      <c r="C346" t="s">
        <v>38</v>
      </c>
      <c r="D346" t="s">
        <v>39</v>
      </c>
      <c r="E346" t="str">
        <f>+VLOOKUP(F346,'[1]DIVIPOLA MPIO'!$A$5:$B$1125,2,0)</f>
        <v>Antioquia</v>
      </c>
      <c r="F346" t="s">
        <v>454</v>
      </c>
      <c r="G346" t="s">
        <v>41</v>
      </c>
      <c r="H346" t="s">
        <v>52</v>
      </c>
      <c r="I346" t="s">
        <v>43</v>
      </c>
      <c r="J346" t="s">
        <v>27</v>
      </c>
      <c r="K346" s="2">
        <v>84</v>
      </c>
      <c r="L346" s="2">
        <v>6163.8</v>
      </c>
      <c r="M346" s="25">
        <v>419</v>
      </c>
      <c r="N346" s="40">
        <f t="shared" si="32"/>
        <v>3</v>
      </c>
      <c r="O346" s="41" t="str">
        <f t="shared" si="33"/>
        <v>41</v>
      </c>
      <c r="P346" s="41" t="str">
        <f t="shared" si="34"/>
        <v>9</v>
      </c>
      <c r="Q346" s="42">
        <f t="shared" si="35"/>
        <v>2469</v>
      </c>
      <c r="R346" s="42">
        <f t="shared" si="36"/>
        <v>41.15</v>
      </c>
      <c r="U346" s="39"/>
      <c r="V346" s="39"/>
      <c r="W346" s="10"/>
      <c r="X346" s="6"/>
    </row>
    <row r="347" spans="1:24">
      <c r="A347" s="44">
        <v>45352</v>
      </c>
      <c r="B347" s="1" t="str">
        <f t="shared" si="31"/>
        <v>marzo</v>
      </c>
      <c r="C347" t="s">
        <v>38</v>
      </c>
      <c r="D347" t="s">
        <v>39</v>
      </c>
      <c r="E347" t="str">
        <f>+VLOOKUP(F347,'[1]DIVIPOLA MPIO'!$A$5:$B$1125,2,0)</f>
        <v>Magdalena</v>
      </c>
      <c r="F347" t="s">
        <v>469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5">
        <v>16</v>
      </c>
      <c r="N347" s="40">
        <f t="shared" si="32"/>
        <v>2</v>
      </c>
      <c r="O347" s="41" t="str">
        <f t="shared" si="33"/>
        <v>16</v>
      </c>
      <c r="P347" s="41">
        <f t="shared" si="34"/>
        <v>0</v>
      </c>
      <c r="Q347" s="42">
        <f t="shared" si="35"/>
        <v>960</v>
      </c>
      <c r="R347" s="42">
        <f t="shared" si="36"/>
        <v>16</v>
      </c>
      <c r="U347" s="39"/>
      <c r="V347" s="39"/>
      <c r="W347" s="10"/>
      <c r="X347" s="6"/>
    </row>
    <row r="348" spans="1:24">
      <c r="A348" s="44">
        <v>45352</v>
      </c>
      <c r="B348" s="1" t="str">
        <f t="shared" si="31"/>
        <v>marzo</v>
      </c>
      <c r="C348" t="s">
        <v>38</v>
      </c>
      <c r="D348" t="s">
        <v>39</v>
      </c>
      <c r="E348" t="str">
        <f>+VLOOKUP(F348,'[1]DIVIPOLA MPIO'!$A$5:$B$1125,2,0)</f>
        <v>Magdalena</v>
      </c>
      <c r="F348" t="s">
        <v>469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5">
        <v>671</v>
      </c>
      <c r="N348" s="40">
        <f t="shared" si="32"/>
        <v>3</v>
      </c>
      <c r="O348" s="41" t="str">
        <f t="shared" si="33"/>
        <v>67</v>
      </c>
      <c r="P348" s="41" t="str">
        <f t="shared" si="34"/>
        <v>1</v>
      </c>
      <c r="Q348" s="42">
        <f t="shared" si="35"/>
        <v>4021</v>
      </c>
      <c r="R348" s="42">
        <f t="shared" si="36"/>
        <v>67.016666666666666</v>
      </c>
      <c r="U348" s="39"/>
      <c r="V348" s="39"/>
      <c r="W348" s="10"/>
      <c r="X348" s="6"/>
    </row>
    <row r="349" spans="1:24">
      <c r="A349" s="44">
        <v>45352</v>
      </c>
      <c r="B349" s="1" t="str">
        <f t="shared" si="31"/>
        <v>marzo</v>
      </c>
      <c r="C349" t="s">
        <v>38</v>
      </c>
      <c r="D349" t="s">
        <v>39</v>
      </c>
      <c r="E349" t="str">
        <f>+VLOOKUP(F349,'[1]DIVIPOLA MPIO'!$A$5:$B$1125,2,0)</f>
        <v>Magdalena</v>
      </c>
      <c r="F349" t="s">
        <v>469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5">
        <v>521</v>
      </c>
      <c r="N349" s="40">
        <f t="shared" si="32"/>
        <v>3</v>
      </c>
      <c r="O349" s="41" t="str">
        <f t="shared" si="33"/>
        <v>52</v>
      </c>
      <c r="P349" s="41" t="str">
        <f t="shared" si="34"/>
        <v>1</v>
      </c>
      <c r="Q349" s="42">
        <f t="shared" si="35"/>
        <v>3121</v>
      </c>
      <c r="R349" s="42">
        <f t="shared" si="36"/>
        <v>52.016666666666666</v>
      </c>
      <c r="U349" s="39"/>
      <c r="V349" s="39"/>
      <c r="W349" s="10"/>
      <c r="X349" s="6"/>
    </row>
    <row r="350" spans="1:24">
      <c r="A350" s="44">
        <v>45352</v>
      </c>
      <c r="B350" s="1" t="str">
        <f t="shared" si="31"/>
        <v>marzo</v>
      </c>
      <c r="C350" t="s">
        <v>38</v>
      </c>
      <c r="D350" t="s">
        <v>39</v>
      </c>
      <c r="E350" t="str">
        <f>+VLOOKUP(F350,'[1]DIVIPOLA MPIO'!$A$5:$B$1125,2,0)</f>
        <v>Magdalena</v>
      </c>
      <c r="F350" t="s">
        <v>469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5">
        <v>222</v>
      </c>
      <c r="N350" s="40">
        <f t="shared" si="32"/>
        <v>3</v>
      </c>
      <c r="O350" s="41" t="str">
        <f t="shared" si="33"/>
        <v>22</v>
      </c>
      <c r="P350" s="41" t="str">
        <f t="shared" si="34"/>
        <v>2</v>
      </c>
      <c r="Q350" s="42">
        <f t="shared" si="35"/>
        <v>1322</v>
      </c>
      <c r="R350" s="42">
        <f t="shared" si="36"/>
        <v>22.033333333333335</v>
      </c>
      <c r="U350" s="39"/>
      <c r="V350" s="39"/>
      <c r="W350" s="10"/>
      <c r="X350" s="6"/>
    </row>
    <row r="351" spans="1:24">
      <c r="A351" s="44">
        <v>45352</v>
      </c>
      <c r="B351" s="1" t="str">
        <f t="shared" si="31"/>
        <v>marzo</v>
      </c>
      <c r="C351" t="s">
        <v>38</v>
      </c>
      <c r="D351" t="s">
        <v>39</v>
      </c>
      <c r="E351" t="str">
        <f>+VLOOKUP(F351,'[1]DIVIPOLA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5">
        <v>86</v>
      </c>
      <c r="N351" s="40">
        <f t="shared" si="32"/>
        <v>2</v>
      </c>
      <c r="O351" s="41" t="str">
        <f t="shared" si="33"/>
        <v>86</v>
      </c>
      <c r="P351" s="41">
        <f t="shared" si="34"/>
        <v>0</v>
      </c>
      <c r="Q351" s="42">
        <f t="shared" si="35"/>
        <v>5160</v>
      </c>
      <c r="R351" s="42">
        <f t="shared" si="36"/>
        <v>86</v>
      </c>
      <c r="U351" s="39"/>
      <c r="V351" s="39"/>
      <c r="W351" s="10"/>
      <c r="X351" s="6"/>
    </row>
    <row r="352" spans="1:24">
      <c r="A352" s="44">
        <v>45352</v>
      </c>
      <c r="B352" s="1" t="str">
        <f t="shared" si="31"/>
        <v>marzo</v>
      </c>
      <c r="C352" t="s">
        <v>38</v>
      </c>
      <c r="D352" t="s">
        <v>39</v>
      </c>
      <c r="E352" t="str">
        <f>+VLOOKUP(F352,'[1]DIVIPOLA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5">
        <v>53</v>
      </c>
      <c r="N352" s="40">
        <f t="shared" si="32"/>
        <v>2</v>
      </c>
      <c r="O352" s="41" t="str">
        <f t="shared" si="33"/>
        <v>53</v>
      </c>
      <c r="P352" s="41">
        <f t="shared" si="34"/>
        <v>0</v>
      </c>
      <c r="Q352" s="42">
        <f t="shared" si="35"/>
        <v>3180</v>
      </c>
      <c r="R352" s="42">
        <f t="shared" si="36"/>
        <v>53</v>
      </c>
      <c r="U352" s="39"/>
      <c r="V352" s="39"/>
      <c r="W352" s="10"/>
      <c r="X352" s="6"/>
    </row>
    <row r="353" spans="1:24">
      <c r="A353" s="44">
        <v>45352</v>
      </c>
      <c r="B353" s="1" t="str">
        <f t="shared" si="31"/>
        <v>marzo</v>
      </c>
      <c r="C353" t="s">
        <v>38</v>
      </c>
      <c r="D353" t="s">
        <v>39</v>
      </c>
      <c r="E353" t="str">
        <f>+VLOOKUP(F353,'[1]DIVIPOLA MPIO'!$A$5:$B$1125,2,0)</f>
        <v>Antioquia</v>
      </c>
      <c r="F353" t="s">
        <v>58</v>
      </c>
      <c r="G353" t="s">
        <v>59</v>
      </c>
      <c r="H353" t="s">
        <v>44</v>
      </c>
      <c r="I353" t="s">
        <v>43</v>
      </c>
      <c r="J353" t="s">
        <v>412</v>
      </c>
      <c r="K353" s="2">
        <v>1</v>
      </c>
      <c r="L353" s="2">
        <v>80</v>
      </c>
      <c r="M353" s="25">
        <v>7</v>
      </c>
      <c r="N353" s="40">
        <f t="shared" si="32"/>
        <v>1</v>
      </c>
      <c r="O353" s="41" t="str">
        <f t="shared" si="33"/>
        <v>7</v>
      </c>
      <c r="P353" s="41">
        <f t="shared" si="34"/>
        <v>0</v>
      </c>
      <c r="Q353" s="42">
        <f t="shared" si="35"/>
        <v>420</v>
      </c>
      <c r="R353" s="42">
        <f t="shared" si="36"/>
        <v>7</v>
      </c>
      <c r="U353" s="39"/>
      <c r="V353" s="39"/>
      <c r="W353" s="10"/>
      <c r="X353" s="6"/>
    </row>
    <row r="354" spans="1:24">
      <c r="A354" s="44">
        <v>45352</v>
      </c>
      <c r="B354" s="1" t="str">
        <f t="shared" si="31"/>
        <v>marzo</v>
      </c>
      <c r="C354" t="s">
        <v>38</v>
      </c>
      <c r="D354" t="s">
        <v>39</v>
      </c>
      <c r="E354" t="str">
        <f>+VLOOKUP(F354,'[1]DIVIPOLA MPIO'!$A$5:$B$1125,2,0)</f>
        <v>Antioquia</v>
      </c>
      <c r="F354" t="s">
        <v>58</v>
      </c>
      <c r="G354" t="s">
        <v>59</v>
      </c>
      <c r="H354" t="s">
        <v>45</v>
      </c>
      <c r="I354" t="s">
        <v>43</v>
      </c>
      <c r="J354" t="s">
        <v>27</v>
      </c>
      <c r="K354" s="2">
        <v>5</v>
      </c>
      <c r="L354" s="2">
        <v>323.3</v>
      </c>
      <c r="M354" s="25">
        <v>22</v>
      </c>
      <c r="N354" s="40">
        <f t="shared" si="32"/>
        <v>2</v>
      </c>
      <c r="O354" s="41" t="str">
        <f t="shared" si="33"/>
        <v>22</v>
      </c>
      <c r="P354" s="41">
        <f t="shared" si="34"/>
        <v>0</v>
      </c>
      <c r="Q354" s="42">
        <f t="shared" si="35"/>
        <v>1320</v>
      </c>
      <c r="R354" s="42">
        <f t="shared" si="36"/>
        <v>22</v>
      </c>
      <c r="U354" s="39"/>
      <c r="V354" s="39"/>
      <c r="W354" s="10"/>
      <c r="X354" s="6"/>
    </row>
    <row r="355" spans="1:24">
      <c r="A355" s="44">
        <v>45352</v>
      </c>
      <c r="B355" s="1" t="str">
        <f t="shared" si="31"/>
        <v>marzo</v>
      </c>
      <c r="C355" t="s">
        <v>38</v>
      </c>
      <c r="D355" t="s">
        <v>39</v>
      </c>
      <c r="E355" t="str">
        <f>+VLOOKUP(F355,'[1]DIVIPOLA MPIO'!$A$5:$B$1125,2,0)</f>
        <v>Antioquia</v>
      </c>
      <c r="F355" t="s">
        <v>58</v>
      </c>
      <c r="G355" t="s">
        <v>59</v>
      </c>
      <c r="H355" t="s">
        <v>46</v>
      </c>
      <c r="I355" t="s">
        <v>43</v>
      </c>
      <c r="J355" t="s">
        <v>27</v>
      </c>
      <c r="K355" s="2">
        <v>27</v>
      </c>
      <c r="L355" s="2">
        <v>2051.6999999999998</v>
      </c>
      <c r="M355" s="25">
        <v>12</v>
      </c>
      <c r="N355" s="40">
        <f t="shared" si="32"/>
        <v>2</v>
      </c>
      <c r="O355" s="41" t="str">
        <f t="shared" si="33"/>
        <v>12</v>
      </c>
      <c r="P355" s="41">
        <f t="shared" si="34"/>
        <v>0</v>
      </c>
      <c r="Q355" s="42">
        <f t="shared" si="35"/>
        <v>720</v>
      </c>
      <c r="R355" s="42">
        <f t="shared" si="36"/>
        <v>12</v>
      </c>
      <c r="U355" s="39"/>
      <c r="V355" s="39"/>
      <c r="W355" s="10"/>
      <c r="X355" s="6"/>
    </row>
    <row r="356" spans="1:24">
      <c r="A356" s="44">
        <v>45352</v>
      </c>
      <c r="B356" s="1" t="str">
        <f t="shared" si="31"/>
        <v>marzo</v>
      </c>
      <c r="C356" t="s">
        <v>38</v>
      </c>
      <c r="D356" t="s">
        <v>39</v>
      </c>
      <c r="E356" t="str">
        <f>+VLOOKUP(F356,'[1]DIVIPOLA MPIO'!$A$5:$B$1125,2,0)</f>
        <v>Antioquia</v>
      </c>
      <c r="F356" t="s">
        <v>58</v>
      </c>
      <c r="G356" t="s">
        <v>59</v>
      </c>
      <c r="H356" t="s">
        <v>319</v>
      </c>
      <c r="I356" t="s">
        <v>43</v>
      </c>
      <c r="J356" t="s">
        <v>27</v>
      </c>
      <c r="K356" s="2">
        <v>5</v>
      </c>
      <c r="L356" s="2">
        <v>396.7</v>
      </c>
      <c r="M356" s="25">
        <v>22</v>
      </c>
      <c r="N356" s="40">
        <f t="shared" si="32"/>
        <v>2</v>
      </c>
      <c r="O356" s="41" t="str">
        <f t="shared" si="33"/>
        <v>22</v>
      </c>
      <c r="P356" s="41">
        <f t="shared" si="34"/>
        <v>0</v>
      </c>
      <c r="Q356" s="42">
        <f t="shared" si="35"/>
        <v>1320</v>
      </c>
      <c r="R356" s="42">
        <f t="shared" si="36"/>
        <v>22</v>
      </c>
      <c r="U356" s="39"/>
      <c r="V356" s="39"/>
      <c r="W356" s="10"/>
      <c r="X356" s="6"/>
    </row>
    <row r="357" spans="1:24">
      <c r="A357" s="44">
        <v>45352</v>
      </c>
      <c r="B357" s="1" t="str">
        <f t="shared" si="31"/>
        <v>marzo</v>
      </c>
      <c r="C357" t="s">
        <v>38</v>
      </c>
      <c r="D357" t="s">
        <v>39</v>
      </c>
      <c r="E357" t="str">
        <f>+VLOOKUP(F357,'[1]DIVIPOLA MPIO'!$A$5:$B$1125,2,0)</f>
        <v>Antioquia</v>
      </c>
      <c r="F357" t="s">
        <v>58</v>
      </c>
      <c r="G357" t="s">
        <v>59</v>
      </c>
      <c r="H357" t="s">
        <v>319</v>
      </c>
      <c r="I357" t="s">
        <v>43</v>
      </c>
      <c r="J357" t="s">
        <v>412</v>
      </c>
      <c r="K357" s="2">
        <v>6</v>
      </c>
      <c r="L357" s="2">
        <v>544</v>
      </c>
      <c r="M357" s="25">
        <v>72</v>
      </c>
      <c r="N357" s="40">
        <f t="shared" si="32"/>
        <v>2</v>
      </c>
      <c r="O357" s="41" t="str">
        <f t="shared" si="33"/>
        <v>72</v>
      </c>
      <c r="P357" s="41">
        <f t="shared" si="34"/>
        <v>0</v>
      </c>
      <c r="Q357" s="42">
        <f t="shared" si="35"/>
        <v>4320</v>
      </c>
      <c r="R357" s="42">
        <f t="shared" si="36"/>
        <v>72</v>
      </c>
      <c r="U357" s="39"/>
      <c r="V357" s="39"/>
      <c r="W357" s="10"/>
      <c r="X357" s="6"/>
    </row>
    <row r="358" spans="1:24">
      <c r="A358" s="44">
        <v>45352</v>
      </c>
      <c r="B358" s="1" t="str">
        <f t="shared" si="31"/>
        <v>marzo</v>
      </c>
      <c r="C358" t="s">
        <v>38</v>
      </c>
      <c r="D358" t="s">
        <v>39</v>
      </c>
      <c r="E358" t="str">
        <f>+VLOOKUP(F358,'[1]DIVIPOLA MPIO'!$A$5:$B$1125,2,0)</f>
        <v>Antioquia</v>
      </c>
      <c r="F358" t="s">
        <v>58</v>
      </c>
      <c r="G358" t="s">
        <v>59</v>
      </c>
      <c r="H358" t="s">
        <v>47</v>
      </c>
      <c r="I358" t="s">
        <v>43</v>
      </c>
      <c r="J358" t="s">
        <v>27</v>
      </c>
      <c r="K358" s="2">
        <v>21</v>
      </c>
      <c r="L358" s="2">
        <v>1556.7</v>
      </c>
      <c r="M358" s="25">
        <v>94</v>
      </c>
      <c r="N358" s="40">
        <f t="shared" si="32"/>
        <v>2</v>
      </c>
      <c r="O358" s="41" t="str">
        <f t="shared" si="33"/>
        <v>94</v>
      </c>
      <c r="P358" s="41">
        <f t="shared" si="34"/>
        <v>0</v>
      </c>
      <c r="Q358" s="42">
        <f t="shared" si="35"/>
        <v>5640</v>
      </c>
      <c r="R358" s="42">
        <f t="shared" si="36"/>
        <v>94</v>
      </c>
      <c r="U358" s="39"/>
      <c r="V358" s="39"/>
      <c r="W358" s="10"/>
      <c r="X358" s="6"/>
    </row>
    <row r="359" spans="1:24">
      <c r="A359" s="44">
        <v>45352</v>
      </c>
      <c r="B359" s="1" t="str">
        <f t="shared" si="31"/>
        <v>marzo</v>
      </c>
      <c r="C359" t="s">
        <v>38</v>
      </c>
      <c r="D359" t="s">
        <v>39</v>
      </c>
      <c r="E359" t="str">
        <f>+VLOOKUP(F359,'[1]DIVIPOLA MPIO'!$A$5:$B$1125,2,0)</f>
        <v>Antioquia</v>
      </c>
      <c r="F359" t="s">
        <v>58</v>
      </c>
      <c r="G359" t="s">
        <v>59</v>
      </c>
      <c r="H359" t="s">
        <v>48</v>
      </c>
      <c r="I359" t="s">
        <v>43</v>
      </c>
      <c r="J359" t="s">
        <v>27</v>
      </c>
      <c r="K359" s="2">
        <v>28</v>
      </c>
      <c r="L359" s="2">
        <v>1940</v>
      </c>
      <c r="M359" s="25">
        <v>127</v>
      </c>
      <c r="N359" s="40">
        <f t="shared" si="32"/>
        <v>3</v>
      </c>
      <c r="O359" s="41" t="str">
        <f t="shared" si="33"/>
        <v>12</v>
      </c>
      <c r="P359" s="41" t="str">
        <f t="shared" si="34"/>
        <v>7</v>
      </c>
      <c r="Q359" s="42">
        <f t="shared" si="35"/>
        <v>727</v>
      </c>
      <c r="R359" s="42">
        <f t="shared" si="36"/>
        <v>12.116666666666667</v>
      </c>
      <c r="U359" s="39"/>
      <c r="V359" s="39"/>
      <c r="W359" s="10"/>
      <c r="X359" s="6"/>
    </row>
    <row r="360" spans="1:24">
      <c r="A360" s="44">
        <v>45352</v>
      </c>
      <c r="B360" s="1" t="str">
        <f t="shared" si="31"/>
        <v>marzo</v>
      </c>
      <c r="C360" t="s">
        <v>38</v>
      </c>
      <c r="D360" t="s">
        <v>39</v>
      </c>
      <c r="E360" t="str">
        <f>+VLOOKUP(F360,'[1]DIVIPOLA MPIO'!$A$5:$B$1125,2,0)</f>
        <v>Antioquia</v>
      </c>
      <c r="F360" t="s">
        <v>58</v>
      </c>
      <c r="G360" t="s">
        <v>59</v>
      </c>
      <c r="H360" t="s">
        <v>49</v>
      </c>
      <c r="I360" t="s">
        <v>43</v>
      </c>
      <c r="J360" t="s">
        <v>27</v>
      </c>
      <c r="K360" s="2">
        <v>13</v>
      </c>
      <c r="L360" s="2">
        <v>996.7</v>
      </c>
      <c r="M360" s="25">
        <v>62</v>
      </c>
      <c r="N360" s="40">
        <f t="shared" si="32"/>
        <v>2</v>
      </c>
      <c r="O360" s="41" t="str">
        <f t="shared" si="33"/>
        <v>62</v>
      </c>
      <c r="P360" s="41">
        <f t="shared" si="34"/>
        <v>0</v>
      </c>
      <c r="Q360" s="42">
        <f t="shared" si="35"/>
        <v>3720</v>
      </c>
      <c r="R360" s="42">
        <f t="shared" si="36"/>
        <v>62</v>
      </c>
      <c r="U360" s="39"/>
      <c r="V360" s="39"/>
      <c r="W360" s="10"/>
      <c r="X360" s="6"/>
    </row>
    <row r="361" spans="1:24">
      <c r="A361" s="44">
        <v>45352</v>
      </c>
      <c r="B361" s="1" t="str">
        <f t="shared" si="31"/>
        <v>marzo</v>
      </c>
      <c r="C361" t="s">
        <v>38</v>
      </c>
      <c r="D361" t="s">
        <v>39</v>
      </c>
      <c r="E361" t="str">
        <f>+VLOOKUP(F361,'[1]DIVIPOLA MPIO'!$A$5:$B$1125,2,0)</f>
        <v>Antioquia</v>
      </c>
      <c r="F361" t="s">
        <v>58</v>
      </c>
      <c r="G361" t="s">
        <v>59</v>
      </c>
      <c r="H361" t="s">
        <v>50</v>
      </c>
      <c r="I361" t="s">
        <v>43</v>
      </c>
      <c r="J361" t="s">
        <v>27</v>
      </c>
      <c r="K361" s="2">
        <v>20</v>
      </c>
      <c r="L361" s="2">
        <v>1531.6</v>
      </c>
      <c r="M361" s="25">
        <v>95</v>
      </c>
      <c r="N361" s="40">
        <f t="shared" si="32"/>
        <v>2</v>
      </c>
      <c r="O361" s="41" t="str">
        <f t="shared" si="33"/>
        <v>95</v>
      </c>
      <c r="P361" s="41">
        <f t="shared" si="34"/>
        <v>0</v>
      </c>
      <c r="Q361" s="42">
        <f t="shared" si="35"/>
        <v>5700</v>
      </c>
      <c r="R361" s="42">
        <f t="shared" si="36"/>
        <v>95</v>
      </c>
      <c r="U361" s="39"/>
      <c r="V361" s="39"/>
      <c r="W361" s="10"/>
      <c r="X361" s="6"/>
    </row>
    <row r="362" spans="1:24">
      <c r="A362" s="44">
        <v>45352</v>
      </c>
      <c r="B362" s="1" t="str">
        <f t="shared" si="31"/>
        <v>marzo</v>
      </c>
      <c r="C362" t="s">
        <v>38</v>
      </c>
      <c r="D362" t="s">
        <v>39</v>
      </c>
      <c r="E362" t="str">
        <f>+VLOOKUP(F362,'[1]DIVIPOLA MPIO'!$A$5:$B$1125,2,0)</f>
        <v>Antioquia</v>
      </c>
      <c r="F362" t="s">
        <v>58</v>
      </c>
      <c r="G362" t="s">
        <v>59</v>
      </c>
      <c r="H362" t="s">
        <v>51</v>
      </c>
      <c r="I362" t="s">
        <v>43</v>
      </c>
      <c r="J362" t="s">
        <v>27</v>
      </c>
      <c r="K362" s="2">
        <v>20</v>
      </c>
      <c r="L362" s="2">
        <v>1521.7</v>
      </c>
      <c r="M362" s="25">
        <v>82</v>
      </c>
      <c r="N362" s="40">
        <f t="shared" si="32"/>
        <v>2</v>
      </c>
      <c r="O362" s="41" t="str">
        <f t="shared" si="33"/>
        <v>82</v>
      </c>
      <c r="P362" s="41">
        <f t="shared" si="34"/>
        <v>0</v>
      </c>
      <c r="Q362" s="42">
        <f t="shared" si="35"/>
        <v>4920</v>
      </c>
      <c r="R362" s="42">
        <f t="shared" si="36"/>
        <v>82</v>
      </c>
      <c r="U362" s="39"/>
      <c r="V362" s="39"/>
      <c r="W362" s="10"/>
      <c r="X362" s="6"/>
    </row>
    <row r="363" spans="1:24">
      <c r="A363" s="44">
        <v>45352</v>
      </c>
      <c r="B363" s="1" t="str">
        <f t="shared" si="31"/>
        <v>marzo</v>
      </c>
      <c r="C363" t="s">
        <v>38</v>
      </c>
      <c r="D363" t="s">
        <v>39</v>
      </c>
      <c r="E363" t="str">
        <f>+VLOOKUP(F363,'[1]DIVIPOLA MPIO'!$A$5:$B$1125,2,0)</f>
        <v>Antioquia</v>
      </c>
      <c r="F363" t="s">
        <v>58</v>
      </c>
      <c r="G363" t="s">
        <v>59</v>
      </c>
      <c r="H363" t="s">
        <v>52</v>
      </c>
      <c r="I363" t="s">
        <v>43</v>
      </c>
      <c r="J363" t="s">
        <v>27</v>
      </c>
      <c r="K363" s="2">
        <v>25</v>
      </c>
      <c r="L363" s="2">
        <v>1805</v>
      </c>
      <c r="M363" s="25">
        <v>103</v>
      </c>
      <c r="N363" s="40">
        <f t="shared" si="32"/>
        <v>3</v>
      </c>
      <c r="O363" s="41" t="str">
        <f t="shared" si="33"/>
        <v>10</v>
      </c>
      <c r="P363" s="41" t="str">
        <f t="shared" si="34"/>
        <v>3</v>
      </c>
      <c r="Q363" s="42">
        <f t="shared" si="35"/>
        <v>603</v>
      </c>
      <c r="R363" s="42">
        <f t="shared" si="36"/>
        <v>10.050000000000001</v>
      </c>
      <c r="U363" s="39"/>
      <c r="V363" s="39"/>
      <c r="W363" s="10"/>
      <c r="X363" s="6"/>
    </row>
    <row r="364" spans="1:24">
      <c r="A364" s="44">
        <v>45352</v>
      </c>
      <c r="B364" s="1" t="str">
        <f t="shared" si="31"/>
        <v>marzo</v>
      </c>
      <c r="C364" t="s">
        <v>60</v>
      </c>
      <c r="D364" t="s">
        <v>61</v>
      </c>
      <c r="E364" t="str">
        <f>+VLOOKUP(F364,'[1]DIVIPOLA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5">
        <v>16</v>
      </c>
      <c r="N364" s="40">
        <f t="shared" si="32"/>
        <v>2</v>
      </c>
      <c r="O364" s="41" t="str">
        <f t="shared" si="33"/>
        <v>16</v>
      </c>
      <c r="P364" s="41">
        <f t="shared" si="34"/>
        <v>0</v>
      </c>
      <c r="Q364" s="42">
        <f t="shared" si="35"/>
        <v>960</v>
      </c>
      <c r="R364" s="42">
        <f t="shared" si="36"/>
        <v>16</v>
      </c>
      <c r="U364" s="39"/>
      <c r="V364" s="39"/>
      <c r="W364" s="10"/>
      <c r="X364" s="6"/>
    </row>
    <row r="365" spans="1:24">
      <c r="A365" s="44">
        <v>45352</v>
      </c>
      <c r="B365" s="1" t="str">
        <f t="shared" si="31"/>
        <v>marzo</v>
      </c>
      <c r="C365" t="s">
        <v>66</v>
      </c>
      <c r="D365" t="s">
        <v>67</v>
      </c>
      <c r="E365" t="str">
        <f>+VLOOKUP(F365,'[1]DIVIPOLA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5">
        <v>38</v>
      </c>
      <c r="N365" s="40">
        <f t="shared" si="32"/>
        <v>2</v>
      </c>
      <c r="O365" s="41" t="str">
        <f t="shared" si="33"/>
        <v>38</v>
      </c>
      <c r="P365" s="41">
        <f t="shared" si="34"/>
        <v>0</v>
      </c>
      <c r="Q365" s="42">
        <f t="shared" si="35"/>
        <v>2280</v>
      </c>
      <c r="R365" s="42">
        <f t="shared" si="36"/>
        <v>38</v>
      </c>
      <c r="U365" s="39"/>
      <c r="V365" s="39"/>
      <c r="W365" s="10"/>
      <c r="X365" s="6"/>
    </row>
    <row r="366" spans="1:24">
      <c r="A366" s="44">
        <v>45352</v>
      </c>
      <c r="B366" s="1" t="str">
        <f t="shared" si="31"/>
        <v>marzo</v>
      </c>
      <c r="C366" t="s">
        <v>66</v>
      </c>
      <c r="D366" t="s">
        <v>67</v>
      </c>
      <c r="E366" t="str">
        <f>+VLOOKUP(F366,'[1]DIVIPOLA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5">
        <v>3724</v>
      </c>
      <c r="N366" s="40">
        <f t="shared" si="32"/>
        <v>4</v>
      </c>
      <c r="O366" s="41" t="str">
        <f t="shared" si="33"/>
        <v>37</v>
      </c>
      <c r="P366" s="41" t="str">
        <f t="shared" si="34"/>
        <v>24</v>
      </c>
      <c r="Q366" s="42">
        <f t="shared" si="35"/>
        <v>2244</v>
      </c>
      <c r="R366" s="42">
        <f t="shared" si="36"/>
        <v>37.4</v>
      </c>
      <c r="U366" s="39"/>
      <c r="V366" s="39"/>
      <c r="W366" s="10"/>
      <c r="X366" s="6"/>
    </row>
    <row r="367" spans="1:24">
      <c r="A367" s="44">
        <v>45352</v>
      </c>
      <c r="B367" s="1" t="str">
        <f t="shared" si="31"/>
        <v>marzo</v>
      </c>
      <c r="C367" t="s">
        <v>66</v>
      </c>
      <c r="D367" t="s">
        <v>67</v>
      </c>
      <c r="E367" t="str">
        <f>+VLOOKUP(F367,'[1]DIVIPOLA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5">
        <v>41</v>
      </c>
      <c r="N367" s="40">
        <f t="shared" si="32"/>
        <v>2</v>
      </c>
      <c r="O367" s="41" t="str">
        <f t="shared" si="33"/>
        <v>41</v>
      </c>
      <c r="P367" s="41">
        <f t="shared" si="34"/>
        <v>0</v>
      </c>
      <c r="Q367" s="42">
        <f t="shared" si="35"/>
        <v>2460</v>
      </c>
      <c r="R367" s="42">
        <f t="shared" si="36"/>
        <v>41</v>
      </c>
      <c r="U367" s="39"/>
      <c r="V367" s="39"/>
      <c r="W367" s="10"/>
      <c r="X367" s="6"/>
    </row>
    <row r="368" spans="1:24">
      <c r="A368" s="44">
        <v>45352</v>
      </c>
      <c r="B368" s="1" t="str">
        <f t="shared" si="31"/>
        <v>marzo</v>
      </c>
      <c r="C368" t="s">
        <v>66</v>
      </c>
      <c r="D368" t="s">
        <v>67</v>
      </c>
      <c r="E368" t="str">
        <f>+VLOOKUP(F368,'[1]DIVIPOLA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5">
        <v>3948</v>
      </c>
      <c r="N368" s="40">
        <f t="shared" si="32"/>
        <v>4</v>
      </c>
      <c r="O368" s="41" t="str">
        <f t="shared" si="33"/>
        <v>39</v>
      </c>
      <c r="P368" s="41" t="str">
        <f t="shared" si="34"/>
        <v>48</v>
      </c>
      <c r="Q368" s="42">
        <f t="shared" si="35"/>
        <v>2388</v>
      </c>
      <c r="R368" s="42">
        <f t="shared" si="36"/>
        <v>39.799999999999997</v>
      </c>
      <c r="U368" s="39"/>
      <c r="V368" s="39"/>
      <c r="W368" s="10"/>
      <c r="X368" s="6"/>
    </row>
    <row r="369" spans="1:24">
      <c r="A369" s="44">
        <v>45352</v>
      </c>
      <c r="B369" s="1" t="str">
        <f t="shared" si="31"/>
        <v>marzo</v>
      </c>
      <c r="C369" t="s">
        <v>66</v>
      </c>
      <c r="D369" t="s">
        <v>67</v>
      </c>
      <c r="E369" t="str">
        <f>+VLOOKUP(F369,'[1]DIVIPOLA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5">
        <v>4006</v>
      </c>
      <c r="N369" s="40">
        <f t="shared" si="32"/>
        <v>4</v>
      </c>
      <c r="O369" s="41" t="str">
        <f t="shared" si="33"/>
        <v>40</v>
      </c>
      <c r="P369" s="41" t="str">
        <f t="shared" si="34"/>
        <v>06</v>
      </c>
      <c r="Q369" s="42">
        <f t="shared" si="35"/>
        <v>2406</v>
      </c>
      <c r="R369" s="42">
        <f t="shared" si="36"/>
        <v>40.1</v>
      </c>
      <c r="U369" s="39"/>
      <c r="V369" s="39"/>
      <c r="W369" s="10"/>
      <c r="X369" s="6"/>
    </row>
    <row r="370" spans="1:24">
      <c r="A370" s="44">
        <v>45352</v>
      </c>
      <c r="B370" s="1" t="str">
        <f t="shared" si="31"/>
        <v>marzo</v>
      </c>
      <c r="C370" t="s">
        <v>66</v>
      </c>
      <c r="D370" t="s">
        <v>67</v>
      </c>
      <c r="E370" t="str">
        <f>+VLOOKUP(F370,'[1]DIVIPOLA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5">
        <v>3412</v>
      </c>
      <c r="N370" s="40">
        <f t="shared" si="32"/>
        <v>4</v>
      </c>
      <c r="O370" s="41" t="str">
        <f t="shared" si="33"/>
        <v>34</v>
      </c>
      <c r="P370" s="41" t="str">
        <f t="shared" si="34"/>
        <v>12</v>
      </c>
      <c r="Q370" s="42">
        <f t="shared" si="35"/>
        <v>2052</v>
      </c>
      <c r="R370" s="42">
        <f t="shared" si="36"/>
        <v>34.200000000000003</v>
      </c>
      <c r="U370" s="39"/>
      <c r="V370" s="39"/>
      <c r="W370" s="10"/>
      <c r="X370" s="6"/>
    </row>
    <row r="371" spans="1:24">
      <c r="A371" s="44">
        <v>45352</v>
      </c>
      <c r="B371" s="1" t="str">
        <f t="shared" si="31"/>
        <v>marzo</v>
      </c>
      <c r="C371" t="s">
        <v>76</v>
      </c>
      <c r="D371" t="s">
        <v>77</v>
      </c>
      <c r="E371" t="str">
        <f>+VLOOKUP(F371,'[1]DIVIPOLA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5">
        <v>2</v>
      </c>
      <c r="N371" s="40">
        <f t="shared" si="32"/>
        <v>1</v>
      </c>
      <c r="O371" s="41" t="str">
        <f t="shared" si="33"/>
        <v>2</v>
      </c>
      <c r="P371" s="41">
        <f t="shared" si="34"/>
        <v>0</v>
      </c>
      <c r="Q371" s="42">
        <f t="shared" si="35"/>
        <v>120</v>
      </c>
      <c r="R371" s="42">
        <f t="shared" si="36"/>
        <v>2</v>
      </c>
      <c r="U371" s="39"/>
      <c r="V371" s="39"/>
      <c r="W371" s="10"/>
      <c r="X371" s="6"/>
    </row>
    <row r="372" spans="1:24">
      <c r="A372" s="44">
        <v>45352</v>
      </c>
      <c r="B372" s="1" t="str">
        <f t="shared" si="31"/>
        <v>marzo</v>
      </c>
      <c r="C372" t="s">
        <v>76</v>
      </c>
      <c r="D372" t="s">
        <v>77</v>
      </c>
      <c r="E372" t="str">
        <f>+VLOOKUP(F372,'[1]DIVIPOLA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5">
        <v>13</v>
      </c>
      <c r="N372" s="40">
        <f t="shared" si="32"/>
        <v>2</v>
      </c>
      <c r="O372" s="41" t="str">
        <f t="shared" si="33"/>
        <v>13</v>
      </c>
      <c r="P372" s="41">
        <f t="shared" si="34"/>
        <v>0</v>
      </c>
      <c r="Q372" s="42">
        <f t="shared" si="35"/>
        <v>780</v>
      </c>
      <c r="R372" s="42">
        <f t="shared" si="36"/>
        <v>13</v>
      </c>
      <c r="U372" s="39"/>
      <c r="V372" s="39"/>
      <c r="W372" s="10"/>
      <c r="X372" s="6"/>
    </row>
    <row r="373" spans="1:24">
      <c r="A373" s="44">
        <v>45352</v>
      </c>
      <c r="B373" s="1" t="str">
        <f t="shared" si="31"/>
        <v>marzo</v>
      </c>
      <c r="C373" t="s">
        <v>76</v>
      </c>
      <c r="D373" t="s">
        <v>77</v>
      </c>
      <c r="E373" t="str">
        <f>+VLOOKUP(F373,'[1]DIVIPOLA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5">
        <v>330</v>
      </c>
      <c r="N373" s="40">
        <f t="shared" si="32"/>
        <v>3</v>
      </c>
      <c r="O373" s="41" t="str">
        <f t="shared" si="33"/>
        <v>33</v>
      </c>
      <c r="P373" s="41" t="str">
        <f t="shared" si="34"/>
        <v>0</v>
      </c>
      <c r="Q373" s="42">
        <f t="shared" si="35"/>
        <v>1980</v>
      </c>
      <c r="R373" s="42">
        <f t="shared" si="36"/>
        <v>33</v>
      </c>
      <c r="U373" s="39"/>
      <c r="V373" s="39"/>
      <c r="W373" s="10"/>
      <c r="X373" s="6"/>
    </row>
    <row r="374" spans="1:24">
      <c r="A374" s="44">
        <v>45352</v>
      </c>
      <c r="B374" s="1" t="str">
        <f t="shared" si="31"/>
        <v>marzo</v>
      </c>
      <c r="C374" t="s">
        <v>76</v>
      </c>
      <c r="D374" t="s">
        <v>77</v>
      </c>
      <c r="E374" t="str">
        <f>+VLOOKUP(F374,'[1]DIVIPOLA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5">
        <v>50</v>
      </c>
      <c r="N374" s="40">
        <f t="shared" si="32"/>
        <v>2</v>
      </c>
      <c r="O374" s="41" t="str">
        <f t="shared" si="33"/>
        <v>50</v>
      </c>
      <c r="P374" s="41">
        <f t="shared" si="34"/>
        <v>0</v>
      </c>
      <c r="Q374" s="42">
        <f t="shared" si="35"/>
        <v>3000</v>
      </c>
      <c r="R374" s="42">
        <f t="shared" si="36"/>
        <v>50</v>
      </c>
      <c r="U374" s="39"/>
      <c r="V374" s="39"/>
      <c r="W374" s="10"/>
      <c r="X374" s="6"/>
    </row>
    <row r="375" spans="1:24">
      <c r="A375" s="44">
        <v>45352</v>
      </c>
      <c r="B375" s="1" t="str">
        <f t="shared" si="31"/>
        <v>marzo</v>
      </c>
      <c r="C375" t="s">
        <v>76</v>
      </c>
      <c r="D375" t="s">
        <v>77</v>
      </c>
      <c r="E375" t="str">
        <f>+VLOOKUP(F375,'[1]DIVIPOLA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5">
        <v>40</v>
      </c>
      <c r="N375" s="40">
        <f t="shared" si="32"/>
        <v>2</v>
      </c>
      <c r="O375" s="41" t="str">
        <f t="shared" si="33"/>
        <v>40</v>
      </c>
      <c r="P375" s="41">
        <f t="shared" si="34"/>
        <v>0</v>
      </c>
      <c r="Q375" s="42">
        <f t="shared" si="35"/>
        <v>2400</v>
      </c>
      <c r="R375" s="42">
        <f t="shared" si="36"/>
        <v>40</v>
      </c>
      <c r="U375" s="39"/>
      <c r="V375" s="39"/>
      <c r="W375" s="10"/>
      <c r="X375" s="6"/>
    </row>
    <row r="376" spans="1:24">
      <c r="A376" s="44">
        <v>45352</v>
      </c>
      <c r="B376" s="1" t="str">
        <f t="shared" si="31"/>
        <v>marzo</v>
      </c>
      <c r="C376" t="s">
        <v>82</v>
      </c>
      <c r="D376" t="s">
        <v>83</v>
      </c>
      <c r="E376" t="str">
        <f>+VLOOKUP(F376,'[1]DIVIPOLA MPIO'!$A$5:$B$1125,2,0)</f>
        <v>Meta</v>
      </c>
      <c r="F376" t="s">
        <v>457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5">
        <v>6</v>
      </c>
      <c r="N376" s="40">
        <f t="shared" si="32"/>
        <v>1</v>
      </c>
      <c r="O376" s="41" t="str">
        <f t="shared" si="33"/>
        <v>6</v>
      </c>
      <c r="P376" s="41">
        <f t="shared" si="34"/>
        <v>0</v>
      </c>
      <c r="Q376" s="42">
        <f t="shared" si="35"/>
        <v>360</v>
      </c>
      <c r="R376" s="42">
        <f t="shared" si="36"/>
        <v>6</v>
      </c>
      <c r="U376" s="39"/>
      <c r="V376" s="39"/>
      <c r="W376" s="10"/>
      <c r="X376" s="6"/>
    </row>
    <row r="377" spans="1:24">
      <c r="A377" s="44">
        <v>45352</v>
      </c>
      <c r="B377" s="1" t="str">
        <f t="shared" si="31"/>
        <v>marzo</v>
      </c>
      <c r="C377" t="s">
        <v>82</v>
      </c>
      <c r="D377" t="s">
        <v>83</v>
      </c>
      <c r="E377" t="str">
        <f>+VLOOKUP(F377,'[1]DIVIPOLA MPIO'!$A$5:$B$1125,2,0)</f>
        <v>Meta</v>
      </c>
      <c r="F377" t="s">
        <v>457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5">
        <v>1</v>
      </c>
      <c r="N377" s="40">
        <f t="shared" si="32"/>
        <v>1</v>
      </c>
      <c r="O377" s="41" t="str">
        <f t="shared" si="33"/>
        <v>1</v>
      </c>
      <c r="P377" s="41">
        <f t="shared" si="34"/>
        <v>0</v>
      </c>
      <c r="Q377" s="42">
        <f t="shared" si="35"/>
        <v>60</v>
      </c>
      <c r="R377" s="42">
        <f t="shared" si="36"/>
        <v>1</v>
      </c>
      <c r="U377" s="39"/>
      <c r="V377" s="39"/>
      <c r="W377" s="10"/>
      <c r="X377" s="6"/>
    </row>
    <row r="378" spans="1:24">
      <c r="A378" s="44">
        <v>45352</v>
      </c>
      <c r="B378" s="1" t="str">
        <f t="shared" si="31"/>
        <v>marzo</v>
      </c>
      <c r="C378" t="s">
        <v>82</v>
      </c>
      <c r="D378" t="s">
        <v>83</v>
      </c>
      <c r="E378" t="str">
        <f>+VLOOKUP(F378,'[1]DIVIPOLA MPIO'!$A$5:$B$1125,2,0)</f>
        <v>Meta</v>
      </c>
      <c r="F378" t="s">
        <v>457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5">
        <v>5</v>
      </c>
      <c r="N378" s="40">
        <f t="shared" si="32"/>
        <v>1</v>
      </c>
      <c r="O378" s="41" t="str">
        <f t="shared" si="33"/>
        <v>5</v>
      </c>
      <c r="P378" s="41">
        <f t="shared" si="34"/>
        <v>0</v>
      </c>
      <c r="Q378" s="42">
        <f t="shared" si="35"/>
        <v>300</v>
      </c>
      <c r="R378" s="42">
        <f t="shared" si="36"/>
        <v>5</v>
      </c>
      <c r="U378" s="39"/>
      <c r="V378" s="39"/>
      <c r="W378" s="10"/>
      <c r="X378" s="6"/>
    </row>
    <row r="379" spans="1:24">
      <c r="A379" s="44">
        <v>45352</v>
      </c>
      <c r="B379" s="1" t="str">
        <f t="shared" si="31"/>
        <v>marzo</v>
      </c>
      <c r="C379" t="s">
        <v>87</v>
      </c>
      <c r="D379" t="s">
        <v>88</v>
      </c>
      <c r="E379" t="str">
        <f>+VLOOKUP(F379,'[1]DIVIPOLA MPIO'!$A$5:$B$1125,2,0)</f>
        <v>Tolima</v>
      </c>
      <c r="F379" t="s">
        <v>462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5">
        <v>1230</v>
      </c>
      <c r="N379" s="40">
        <f t="shared" si="32"/>
        <v>4</v>
      </c>
      <c r="O379" s="41" t="str">
        <f t="shared" si="33"/>
        <v>12</v>
      </c>
      <c r="P379" s="41" t="str">
        <f t="shared" si="34"/>
        <v>30</v>
      </c>
      <c r="Q379" s="42">
        <f t="shared" si="35"/>
        <v>750</v>
      </c>
      <c r="R379" s="42">
        <f t="shared" si="36"/>
        <v>12.5</v>
      </c>
      <c r="U379" s="39"/>
      <c r="V379" s="39"/>
      <c r="W379" s="10"/>
      <c r="X379" s="6"/>
    </row>
    <row r="380" spans="1:24">
      <c r="A380" s="44">
        <v>45352</v>
      </c>
      <c r="B380" s="1" t="str">
        <f t="shared" si="31"/>
        <v>marzo</v>
      </c>
      <c r="C380" t="s">
        <v>260</v>
      </c>
      <c r="D380" t="s">
        <v>261</v>
      </c>
      <c r="E380" t="str">
        <f>+VLOOKUP(F380,'[1]DIVIPOLA MPIO'!$A$5:$B$1125,2,0)</f>
        <v>Magdalena</v>
      </c>
      <c r="F380" t="s">
        <v>469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5">
        <v>32</v>
      </c>
      <c r="N380" s="40">
        <f t="shared" si="32"/>
        <v>2</v>
      </c>
      <c r="O380" s="41" t="str">
        <f t="shared" si="33"/>
        <v>32</v>
      </c>
      <c r="P380" s="41">
        <f t="shared" si="34"/>
        <v>0</v>
      </c>
      <c r="Q380" s="42">
        <f t="shared" si="35"/>
        <v>1920</v>
      </c>
      <c r="R380" s="42">
        <f t="shared" si="36"/>
        <v>32</v>
      </c>
      <c r="U380" s="39"/>
      <c r="V380" s="39"/>
      <c r="W380" s="10"/>
      <c r="X380" s="6"/>
    </row>
    <row r="381" spans="1:24">
      <c r="A381" s="44">
        <v>45352</v>
      </c>
      <c r="B381" s="1" t="str">
        <f t="shared" si="31"/>
        <v>marzo</v>
      </c>
      <c r="C381" t="s">
        <v>260</v>
      </c>
      <c r="D381" t="s">
        <v>261</v>
      </c>
      <c r="E381" t="str">
        <f>+VLOOKUP(F381,'[1]DIVIPOLA MPIO'!$A$5:$B$1125,2,0)</f>
        <v>Magdalena</v>
      </c>
      <c r="F381" t="s">
        <v>469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5">
        <v>40</v>
      </c>
      <c r="N381" s="40">
        <f t="shared" si="32"/>
        <v>2</v>
      </c>
      <c r="O381" s="41" t="str">
        <f t="shared" si="33"/>
        <v>40</v>
      </c>
      <c r="P381" s="41">
        <f t="shared" si="34"/>
        <v>0</v>
      </c>
      <c r="Q381" s="42">
        <f t="shared" si="35"/>
        <v>2400</v>
      </c>
      <c r="R381" s="42">
        <f t="shared" si="36"/>
        <v>40</v>
      </c>
      <c r="U381" s="39"/>
      <c r="V381" s="39"/>
      <c r="W381" s="10"/>
      <c r="X381" s="6"/>
    </row>
    <row r="382" spans="1:24">
      <c r="A382" s="44">
        <v>45352</v>
      </c>
      <c r="B382" s="1" t="str">
        <f t="shared" si="31"/>
        <v>marzo</v>
      </c>
      <c r="C382" t="s">
        <v>260</v>
      </c>
      <c r="D382" t="s">
        <v>261</v>
      </c>
      <c r="E382" t="str">
        <f>+VLOOKUP(F382,'[1]DIVIPOLA MPIO'!$A$5:$B$1125,2,0)</f>
        <v>Magdalena</v>
      </c>
      <c r="F382" t="s">
        <v>469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5">
        <v>4530</v>
      </c>
      <c r="N382" s="40">
        <f t="shared" si="32"/>
        <v>4</v>
      </c>
      <c r="O382" s="41" t="str">
        <f t="shared" si="33"/>
        <v>45</v>
      </c>
      <c r="P382" s="41" t="str">
        <f t="shared" si="34"/>
        <v>30</v>
      </c>
      <c r="Q382" s="42">
        <f t="shared" si="35"/>
        <v>2730</v>
      </c>
      <c r="R382" s="42">
        <f t="shared" si="36"/>
        <v>45.5</v>
      </c>
      <c r="U382" s="39"/>
      <c r="V382" s="39"/>
      <c r="W382" s="10"/>
      <c r="X382" s="6"/>
    </row>
    <row r="383" spans="1:24">
      <c r="A383" s="44">
        <v>45352</v>
      </c>
      <c r="B383" s="1" t="str">
        <f t="shared" si="31"/>
        <v>marzo</v>
      </c>
      <c r="C383" t="s">
        <v>260</v>
      </c>
      <c r="D383" t="s">
        <v>261</v>
      </c>
      <c r="E383" t="str">
        <f>+VLOOKUP(F383,'[1]DIVIPOLA MPIO'!$A$5:$B$1125,2,0)</f>
        <v>Magdalena</v>
      </c>
      <c r="F383" t="s">
        <v>469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5">
        <v>59</v>
      </c>
      <c r="N383" s="40">
        <f t="shared" si="32"/>
        <v>2</v>
      </c>
      <c r="O383" s="41" t="str">
        <f t="shared" si="33"/>
        <v>59</v>
      </c>
      <c r="P383" s="41">
        <f t="shared" si="34"/>
        <v>0</v>
      </c>
      <c r="Q383" s="42">
        <f t="shared" si="35"/>
        <v>3540</v>
      </c>
      <c r="R383" s="42">
        <f t="shared" si="36"/>
        <v>59</v>
      </c>
      <c r="U383" s="39"/>
      <c r="V383" s="39"/>
      <c r="W383" s="10"/>
      <c r="X383" s="6"/>
    </row>
    <row r="384" spans="1:24">
      <c r="A384" s="44">
        <v>45352</v>
      </c>
      <c r="B384" s="1" t="str">
        <f t="shared" si="31"/>
        <v>marzo</v>
      </c>
      <c r="C384" t="s">
        <v>100</v>
      </c>
      <c r="D384" t="s">
        <v>101</v>
      </c>
      <c r="E384" t="str">
        <f>+VLOOKUP(F384,'[1]DIVIPOLA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5">
        <v>140</v>
      </c>
      <c r="N384" s="40">
        <f t="shared" si="32"/>
        <v>3</v>
      </c>
      <c r="O384" s="41" t="str">
        <f t="shared" si="33"/>
        <v>14</v>
      </c>
      <c r="P384" s="41" t="str">
        <f t="shared" si="34"/>
        <v>0</v>
      </c>
      <c r="Q384" s="42">
        <f t="shared" si="35"/>
        <v>840</v>
      </c>
      <c r="R384" s="42">
        <f t="shared" si="36"/>
        <v>14</v>
      </c>
      <c r="U384" s="39"/>
      <c r="V384" s="39"/>
      <c r="W384" s="10"/>
      <c r="X384" s="6"/>
    </row>
    <row r="385" spans="1:24">
      <c r="A385" s="44">
        <v>45352</v>
      </c>
      <c r="B385" s="1" t="str">
        <f t="shared" si="31"/>
        <v>marzo</v>
      </c>
      <c r="C385" t="s">
        <v>100</v>
      </c>
      <c r="D385" t="s">
        <v>101</v>
      </c>
      <c r="E385" t="str">
        <f>+VLOOKUP(F385,'[1]DIVIPOLA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5">
        <v>760</v>
      </c>
      <c r="N385" s="40">
        <f t="shared" si="32"/>
        <v>3</v>
      </c>
      <c r="O385" s="41" t="str">
        <f t="shared" si="33"/>
        <v>76</v>
      </c>
      <c r="P385" s="41" t="str">
        <f t="shared" si="34"/>
        <v>0</v>
      </c>
      <c r="Q385" s="42">
        <f t="shared" si="35"/>
        <v>4560</v>
      </c>
      <c r="R385" s="42">
        <f t="shared" si="36"/>
        <v>76</v>
      </c>
      <c r="U385" s="39"/>
      <c r="V385" s="39"/>
      <c r="W385" s="10"/>
      <c r="X385" s="6"/>
    </row>
    <row r="386" spans="1:24">
      <c r="A386" s="44">
        <v>45352</v>
      </c>
      <c r="B386" s="1" t="str">
        <f t="shared" si="31"/>
        <v>marzo</v>
      </c>
      <c r="C386" t="s">
        <v>105</v>
      </c>
      <c r="D386" t="s">
        <v>106</v>
      </c>
      <c r="E386" t="str">
        <f>+VLOOKUP(F386,'[1]DIVIPOLA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5">
        <v>130</v>
      </c>
      <c r="N386" s="40">
        <f t="shared" si="32"/>
        <v>3</v>
      </c>
      <c r="O386" s="41" t="str">
        <f t="shared" si="33"/>
        <v>13</v>
      </c>
      <c r="P386" s="41" t="str">
        <f t="shared" si="34"/>
        <v>0</v>
      </c>
      <c r="Q386" s="42">
        <f t="shared" si="35"/>
        <v>780</v>
      </c>
      <c r="R386" s="42">
        <f t="shared" si="36"/>
        <v>13</v>
      </c>
      <c r="U386" s="39"/>
      <c r="V386" s="39"/>
      <c r="W386" s="10"/>
      <c r="X386" s="6"/>
    </row>
    <row r="387" spans="1:24">
      <c r="A387" s="44">
        <v>45352</v>
      </c>
      <c r="B387" s="1" t="str">
        <f t="shared" ref="B387:B450" si="37">TEXT(A387,"mmmm")</f>
        <v>marzo</v>
      </c>
      <c r="C387" t="s">
        <v>105</v>
      </c>
      <c r="D387" t="s">
        <v>106</v>
      </c>
      <c r="E387" t="str">
        <f>+VLOOKUP(F387,'[1]DIVIPOLA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5">
        <v>30</v>
      </c>
      <c r="N387" s="40">
        <f t="shared" ref="N387:N450" si="38">LEN($M387)</f>
        <v>2</v>
      </c>
      <c r="O387" s="41" t="str">
        <f t="shared" ref="O387:O450" si="39">IF(N387="1",$M387,IF(N387=2,LEFT($M387,2),LEFT($M387,2)))</f>
        <v>30</v>
      </c>
      <c r="P387" s="41">
        <f t="shared" ref="P387:P450" si="40">IF(N387&lt;=2,0,MID($M387,3,3))</f>
        <v>0</v>
      </c>
      <c r="Q387" s="42">
        <f t="shared" ref="Q387:Q450" si="41">(O387*60)+P387</f>
        <v>1800</v>
      </c>
      <c r="R387" s="42">
        <f t="shared" ref="R387:R450" si="42">+Q387/60</f>
        <v>30</v>
      </c>
      <c r="U387" s="39"/>
      <c r="V387" s="39"/>
      <c r="W387" s="10"/>
      <c r="X387" s="6"/>
    </row>
    <row r="388" spans="1:24">
      <c r="A388" s="44">
        <v>45352</v>
      </c>
      <c r="B388" s="1" t="str">
        <f t="shared" si="37"/>
        <v>marzo</v>
      </c>
      <c r="C388" t="s">
        <v>105</v>
      </c>
      <c r="D388" t="s">
        <v>106</v>
      </c>
      <c r="E388" t="str">
        <f>+VLOOKUP(F388,'[1]DIVIPOLA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5">
        <v>30</v>
      </c>
      <c r="N388" s="40">
        <f t="shared" si="38"/>
        <v>2</v>
      </c>
      <c r="O388" s="41" t="str">
        <f t="shared" si="39"/>
        <v>30</v>
      </c>
      <c r="P388" s="41">
        <f t="shared" si="40"/>
        <v>0</v>
      </c>
      <c r="Q388" s="42">
        <f t="shared" si="41"/>
        <v>1800</v>
      </c>
      <c r="R388" s="42">
        <f t="shared" si="42"/>
        <v>30</v>
      </c>
      <c r="U388" s="39"/>
      <c r="V388" s="39"/>
      <c r="W388" s="10"/>
      <c r="X388" s="6"/>
    </row>
    <row r="389" spans="1:24">
      <c r="A389" s="44">
        <v>45352</v>
      </c>
      <c r="B389" s="1" t="str">
        <f t="shared" si="37"/>
        <v>marzo</v>
      </c>
      <c r="C389" t="s">
        <v>105</v>
      </c>
      <c r="D389" t="s">
        <v>106</v>
      </c>
      <c r="E389" t="str">
        <f>+VLOOKUP(F389,'[1]DIVIPOLA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5">
        <v>700</v>
      </c>
      <c r="N389" s="40">
        <f t="shared" si="38"/>
        <v>3</v>
      </c>
      <c r="O389" s="41" t="str">
        <f t="shared" si="39"/>
        <v>70</v>
      </c>
      <c r="P389" s="41" t="str">
        <f t="shared" si="40"/>
        <v>0</v>
      </c>
      <c r="Q389" s="42">
        <f t="shared" si="41"/>
        <v>4200</v>
      </c>
      <c r="R389" s="42">
        <f t="shared" si="42"/>
        <v>70</v>
      </c>
      <c r="U389" s="39"/>
      <c r="V389" s="39"/>
      <c r="W389" s="10"/>
      <c r="X389" s="6"/>
    </row>
    <row r="390" spans="1:24">
      <c r="A390" s="44">
        <v>45352</v>
      </c>
      <c r="B390" s="1" t="str">
        <f t="shared" si="37"/>
        <v>marzo</v>
      </c>
      <c r="C390" t="s">
        <v>105</v>
      </c>
      <c r="D390" t="s">
        <v>106</v>
      </c>
      <c r="E390" t="str">
        <f>+VLOOKUP(F390,'[1]DIVIPOLA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5">
        <v>600</v>
      </c>
      <c r="N390" s="40">
        <f t="shared" si="38"/>
        <v>3</v>
      </c>
      <c r="O390" s="41" t="str">
        <f t="shared" si="39"/>
        <v>60</v>
      </c>
      <c r="P390" s="41" t="str">
        <f t="shared" si="40"/>
        <v>0</v>
      </c>
      <c r="Q390" s="42">
        <f t="shared" si="41"/>
        <v>3600</v>
      </c>
      <c r="R390" s="42">
        <f t="shared" si="42"/>
        <v>60</v>
      </c>
      <c r="U390" s="39"/>
      <c r="V390" s="39"/>
      <c r="W390" s="10"/>
      <c r="X390" s="6"/>
    </row>
    <row r="391" spans="1:24">
      <c r="A391" s="44">
        <v>45352</v>
      </c>
      <c r="B391" s="1" t="str">
        <f t="shared" si="37"/>
        <v>marzo</v>
      </c>
      <c r="C391" t="s">
        <v>105</v>
      </c>
      <c r="D391" t="s">
        <v>106</v>
      </c>
      <c r="E391" t="str">
        <f>+VLOOKUP(F391,'[1]DIVIPOLA MPIO'!$A$5:$B$1125,2,0)</f>
        <v>Tolima</v>
      </c>
      <c r="F391" t="s">
        <v>456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5">
        <v>30</v>
      </c>
      <c r="N391" s="40">
        <f t="shared" si="38"/>
        <v>2</v>
      </c>
      <c r="O391" s="41" t="str">
        <f t="shared" si="39"/>
        <v>30</v>
      </c>
      <c r="P391" s="41">
        <f t="shared" si="40"/>
        <v>0</v>
      </c>
      <c r="Q391" s="42">
        <f t="shared" si="41"/>
        <v>1800</v>
      </c>
      <c r="R391" s="42">
        <f t="shared" si="42"/>
        <v>30</v>
      </c>
      <c r="U391" s="39"/>
      <c r="V391" s="39"/>
      <c r="W391" s="10"/>
      <c r="X391" s="6"/>
    </row>
    <row r="392" spans="1:24">
      <c r="A392" s="44">
        <v>45352</v>
      </c>
      <c r="B392" s="1" t="str">
        <f t="shared" si="37"/>
        <v>marzo</v>
      </c>
      <c r="C392" t="s">
        <v>105</v>
      </c>
      <c r="D392" t="s">
        <v>106</v>
      </c>
      <c r="E392" t="str">
        <f>+VLOOKUP(F392,'[1]DIVIPOLA MPIO'!$A$5:$B$1125,2,0)</f>
        <v>Tolima</v>
      </c>
      <c r="F392" t="s">
        <v>456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5">
        <v>30</v>
      </c>
      <c r="N392" s="40">
        <f t="shared" si="38"/>
        <v>2</v>
      </c>
      <c r="O392" s="41" t="str">
        <f t="shared" si="39"/>
        <v>30</v>
      </c>
      <c r="P392" s="41">
        <f t="shared" si="40"/>
        <v>0</v>
      </c>
      <c r="Q392" s="42">
        <f t="shared" si="41"/>
        <v>1800</v>
      </c>
      <c r="R392" s="42">
        <f t="shared" si="42"/>
        <v>30</v>
      </c>
      <c r="U392" s="39"/>
      <c r="V392" s="39"/>
      <c r="W392" s="10"/>
      <c r="X392" s="6"/>
    </row>
    <row r="393" spans="1:24">
      <c r="A393" s="44">
        <v>45352</v>
      </c>
      <c r="B393" s="1" t="str">
        <f t="shared" si="37"/>
        <v>marzo</v>
      </c>
      <c r="C393" t="s">
        <v>105</v>
      </c>
      <c r="D393" t="s">
        <v>106</v>
      </c>
      <c r="E393" t="str">
        <f>+VLOOKUP(F393,'[1]DIVIPOLA MPIO'!$A$5:$B$1125,2,0)</f>
        <v>Tolima</v>
      </c>
      <c r="F393" t="s">
        <v>456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5">
        <v>400</v>
      </c>
      <c r="N393" s="40">
        <f t="shared" si="38"/>
        <v>3</v>
      </c>
      <c r="O393" s="41" t="str">
        <f t="shared" si="39"/>
        <v>40</v>
      </c>
      <c r="P393" s="41" t="str">
        <f t="shared" si="40"/>
        <v>0</v>
      </c>
      <c r="Q393" s="42">
        <f t="shared" si="41"/>
        <v>2400</v>
      </c>
      <c r="R393" s="42">
        <f t="shared" si="42"/>
        <v>40</v>
      </c>
      <c r="U393" s="39"/>
      <c r="V393" s="39"/>
      <c r="W393" s="10"/>
      <c r="X393" s="6"/>
    </row>
    <row r="394" spans="1:24">
      <c r="A394" s="44">
        <v>45352</v>
      </c>
      <c r="B394" s="1" t="str">
        <f t="shared" si="37"/>
        <v>marzo</v>
      </c>
      <c r="C394" t="s">
        <v>105</v>
      </c>
      <c r="D394" t="s">
        <v>106</v>
      </c>
      <c r="E394" t="str">
        <f>+VLOOKUP(F394,'[1]DIVIPOLA MPIO'!$A$5:$B$1125,2,0)</f>
        <v>Tolima</v>
      </c>
      <c r="F394" t="s">
        <v>456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5">
        <v>230</v>
      </c>
      <c r="N394" s="40">
        <f t="shared" si="38"/>
        <v>3</v>
      </c>
      <c r="O394" s="41" t="str">
        <f t="shared" si="39"/>
        <v>23</v>
      </c>
      <c r="P394" s="41" t="str">
        <f t="shared" si="40"/>
        <v>0</v>
      </c>
      <c r="Q394" s="42">
        <f t="shared" si="41"/>
        <v>1380</v>
      </c>
      <c r="R394" s="42">
        <f t="shared" si="42"/>
        <v>23</v>
      </c>
      <c r="U394" s="39"/>
      <c r="V394" s="39"/>
      <c r="W394" s="10"/>
      <c r="X394" s="6"/>
    </row>
    <row r="395" spans="1:24">
      <c r="A395" s="44">
        <v>45352</v>
      </c>
      <c r="B395" s="1" t="str">
        <f t="shared" si="37"/>
        <v>marzo</v>
      </c>
      <c r="C395" t="s">
        <v>105</v>
      </c>
      <c r="D395" t="s">
        <v>106</v>
      </c>
      <c r="E395" t="str">
        <f>+VLOOKUP(F395,'[1]DIVIPOLA MPIO'!$A$5:$B$1125,2,0)</f>
        <v>Tolima</v>
      </c>
      <c r="F395" t="s">
        <v>456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5">
        <v>2</v>
      </c>
      <c r="N395" s="40">
        <f t="shared" si="38"/>
        <v>1</v>
      </c>
      <c r="O395" s="41" t="str">
        <f t="shared" si="39"/>
        <v>2</v>
      </c>
      <c r="P395" s="41">
        <f t="shared" si="40"/>
        <v>0</v>
      </c>
      <c r="Q395" s="42">
        <f t="shared" si="41"/>
        <v>120</v>
      </c>
      <c r="R395" s="42">
        <f t="shared" si="42"/>
        <v>2</v>
      </c>
      <c r="U395" s="39"/>
      <c r="V395" s="39"/>
      <c r="W395" s="10"/>
      <c r="X395" s="6"/>
    </row>
    <row r="396" spans="1:24">
      <c r="A396" s="44">
        <v>45352</v>
      </c>
      <c r="B396" s="1" t="str">
        <f t="shared" si="37"/>
        <v>marzo</v>
      </c>
      <c r="C396" t="s">
        <v>105</v>
      </c>
      <c r="D396" t="s">
        <v>106</v>
      </c>
      <c r="E396" t="str">
        <f>+VLOOKUP(F396,'[1]DIVIPOLA MPIO'!$A$5:$B$1125,2,0)</f>
        <v>Tolima</v>
      </c>
      <c r="F396" t="s">
        <v>456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5">
        <v>30</v>
      </c>
      <c r="N396" s="40">
        <f t="shared" si="38"/>
        <v>2</v>
      </c>
      <c r="O396" s="41" t="str">
        <f t="shared" si="39"/>
        <v>30</v>
      </c>
      <c r="P396" s="41">
        <f t="shared" si="40"/>
        <v>0</v>
      </c>
      <c r="Q396" s="42">
        <f t="shared" si="41"/>
        <v>1800</v>
      </c>
      <c r="R396" s="42">
        <f t="shared" si="42"/>
        <v>30</v>
      </c>
      <c r="U396" s="39"/>
      <c r="V396" s="39"/>
      <c r="W396" s="10"/>
      <c r="X396" s="6"/>
    </row>
    <row r="397" spans="1:24">
      <c r="A397" s="44">
        <v>45352</v>
      </c>
      <c r="B397" s="1" t="str">
        <f t="shared" si="37"/>
        <v>marzo</v>
      </c>
      <c r="C397" t="s">
        <v>105</v>
      </c>
      <c r="D397" t="s">
        <v>106</v>
      </c>
      <c r="E397" t="str">
        <f>+VLOOKUP(F397,'[1]DIVIPOLA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5">
        <v>230</v>
      </c>
      <c r="N397" s="40">
        <f t="shared" si="38"/>
        <v>3</v>
      </c>
      <c r="O397" s="41" t="str">
        <f t="shared" si="39"/>
        <v>23</v>
      </c>
      <c r="P397" s="41" t="str">
        <f t="shared" si="40"/>
        <v>0</v>
      </c>
      <c r="Q397" s="42">
        <f t="shared" si="41"/>
        <v>1380</v>
      </c>
      <c r="R397" s="42">
        <f t="shared" si="42"/>
        <v>23</v>
      </c>
      <c r="U397" s="39"/>
      <c r="V397" s="39"/>
      <c r="W397" s="10"/>
      <c r="X397" s="6"/>
    </row>
    <row r="398" spans="1:24">
      <c r="A398" s="44">
        <v>45352</v>
      </c>
      <c r="B398" s="1" t="str">
        <f t="shared" si="37"/>
        <v>marzo</v>
      </c>
      <c r="C398" t="s">
        <v>105</v>
      </c>
      <c r="D398" t="s">
        <v>106</v>
      </c>
      <c r="E398" t="str">
        <f>+VLOOKUP(F398,'[1]DIVIPOLA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5">
        <v>200</v>
      </c>
      <c r="N398" s="40">
        <f t="shared" si="38"/>
        <v>3</v>
      </c>
      <c r="O398" s="41" t="str">
        <f t="shared" si="39"/>
        <v>20</v>
      </c>
      <c r="P398" s="41" t="str">
        <f t="shared" si="40"/>
        <v>0</v>
      </c>
      <c r="Q398" s="42">
        <f t="shared" si="41"/>
        <v>1200</v>
      </c>
      <c r="R398" s="42">
        <f t="shared" si="42"/>
        <v>20</v>
      </c>
      <c r="U398" s="39"/>
      <c r="V398" s="39"/>
      <c r="W398" s="10"/>
      <c r="X398" s="6"/>
    </row>
    <row r="399" spans="1:24">
      <c r="A399" s="44">
        <v>45352</v>
      </c>
      <c r="B399" s="1" t="str">
        <f t="shared" si="37"/>
        <v>marzo</v>
      </c>
      <c r="C399" t="s">
        <v>105</v>
      </c>
      <c r="D399" t="s">
        <v>106</v>
      </c>
      <c r="E399" t="str">
        <f>+VLOOKUP(F399,'[1]DIVIPOLA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5">
        <v>330</v>
      </c>
      <c r="N399" s="40">
        <f t="shared" si="38"/>
        <v>3</v>
      </c>
      <c r="O399" s="41" t="str">
        <f t="shared" si="39"/>
        <v>33</v>
      </c>
      <c r="P399" s="41" t="str">
        <f t="shared" si="40"/>
        <v>0</v>
      </c>
      <c r="Q399" s="42">
        <f t="shared" si="41"/>
        <v>1980</v>
      </c>
      <c r="R399" s="42">
        <f t="shared" si="42"/>
        <v>33</v>
      </c>
      <c r="U399" s="39"/>
      <c r="V399" s="39"/>
      <c r="W399" s="10"/>
      <c r="X399" s="6"/>
    </row>
    <row r="400" spans="1:24">
      <c r="A400" s="44">
        <v>45352</v>
      </c>
      <c r="B400" s="1" t="str">
        <f t="shared" si="37"/>
        <v>marzo</v>
      </c>
      <c r="C400" t="s">
        <v>105</v>
      </c>
      <c r="D400" t="s">
        <v>106</v>
      </c>
      <c r="E400" t="str">
        <f>+VLOOKUP(F400,'[1]DIVIPOLA MPIO'!$A$5:$B$1125,2,0)</f>
        <v>Tolima</v>
      </c>
      <c r="F400" t="s">
        <v>455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5">
        <v>30</v>
      </c>
      <c r="N400" s="40">
        <f t="shared" si="38"/>
        <v>2</v>
      </c>
      <c r="O400" s="41" t="str">
        <f t="shared" si="39"/>
        <v>30</v>
      </c>
      <c r="P400" s="41">
        <f t="shared" si="40"/>
        <v>0</v>
      </c>
      <c r="Q400" s="42">
        <f t="shared" si="41"/>
        <v>1800</v>
      </c>
      <c r="R400" s="42">
        <f t="shared" si="42"/>
        <v>30</v>
      </c>
      <c r="U400" s="39"/>
      <c r="V400" s="39"/>
      <c r="W400" s="10"/>
      <c r="X400" s="6"/>
    </row>
    <row r="401" spans="1:24">
      <c r="A401" s="44">
        <v>45352</v>
      </c>
      <c r="B401" s="1" t="str">
        <f t="shared" si="37"/>
        <v>marzo</v>
      </c>
      <c r="C401" t="s">
        <v>105</v>
      </c>
      <c r="D401" t="s">
        <v>106</v>
      </c>
      <c r="E401" t="str">
        <f>+VLOOKUP(F401,'[1]DIVIPOLA MPIO'!$A$5:$B$1125,2,0)</f>
        <v>Tolima</v>
      </c>
      <c r="F401" t="s">
        <v>455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5">
        <v>300</v>
      </c>
      <c r="N401" s="40">
        <f t="shared" si="38"/>
        <v>3</v>
      </c>
      <c r="O401" s="41" t="str">
        <f t="shared" si="39"/>
        <v>30</v>
      </c>
      <c r="P401" s="41" t="str">
        <f t="shared" si="40"/>
        <v>0</v>
      </c>
      <c r="Q401" s="42">
        <f t="shared" si="41"/>
        <v>1800</v>
      </c>
      <c r="R401" s="42">
        <f t="shared" si="42"/>
        <v>30</v>
      </c>
      <c r="U401" s="39"/>
      <c r="V401" s="39"/>
      <c r="W401" s="10"/>
      <c r="X401" s="6"/>
    </row>
    <row r="402" spans="1:24">
      <c r="A402" s="44">
        <v>45352</v>
      </c>
      <c r="B402" s="1" t="str">
        <f t="shared" si="37"/>
        <v>marzo</v>
      </c>
      <c r="C402" t="s">
        <v>105</v>
      </c>
      <c r="D402" t="s">
        <v>106</v>
      </c>
      <c r="E402" t="str">
        <f>+VLOOKUP(F402,'[1]DIVIPOLA MPIO'!$A$5:$B$1125,2,0)</f>
        <v>Tolima</v>
      </c>
      <c r="F402" t="s">
        <v>455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5">
        <v>200</v>
      </c>
      <c r="N402" s="40">
        <f t="shared" si="38"/>
        <v>3</v>
      </c>
      <c r="O402" s="41" t="str">
        <f t="shared" si="39"/>
        <v>20</v>
      </c>
      <c r="P402" s="41" t="str">
        <f t="shared" si="40"/>
        <v>0</v>
      </c>
      <c r="Q402" s="42">
        <f t="shared" si="41"/>
        <v>1200</v>
      </c>
      <c r="R402" s="42">
        <f t="shared" si="42"/>
        <v>20</v>
      </c>
      <c r="U402" s="39"/>
      <c r="V402" s="39"/>
      <c r="W402" s="10"/>
      <c r="X402" s="6"/>
    </row>
    <row r="403" spans="1:24">
      <c r="A403" s="44">
        <v>45352</v>
      </c>
      <c r="B403" s="1" t="str">
        <f t="shared" si="37"/>
        <v>marzo</v>
      </c>
      <c r="C403" t="s">
        <v>105</v>
      </c>
      <c r="D403" t="s">
        <v>106</v>
      </c>
      <c r="E403" t="str">
        <f>+VLOOKUP(F403,'[1]DIVIPOLA MPIO'!$A$5:$B$1125,2,0)</f>
        <v>Tolima</v>
      </c>
      <c r="F403" t="s">
        <v>455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5">
        <v>30</v>
      </c>
      <c r="N403" s="40">
        <f t="shared" si="38"/>
        <v>2</v>
      </c>
      <c r="O403" s="41" t="str">
        <f t="shared" si="39"/>
        <v>30</v>
      </c>
      <c r="P403" s="41">
        <f t="shared" si="40"/>
        <v>0</v>
      </c>
      <c r="Q403" s="42">
        <f t="shared" si="41"/>
        <v>1800</v>
      </c>
      <c r="R403" s="42">
        <f t="shared" si="42"/>
        <v>30</v>
      </c>
      <c r="U403" s="39"/>
      <c r="V403" s="39"/>
      <c r="W403" s="10"/>
      <c r="X403" s="6"/>
    </row>
    <row r="404" spans="1:24">
      <c r="A404" s="44">
        <v>45352</v>
      </c>
      <c r="B404" s="1" t="str">
        <f t="shared" si="37"/>
        <v>marzo</v>
      </c>
      <c r="C404" t="s">
        <v>105</v>
      </c>
      <c r="D404" t="s">
        <v>106</v>
      </c>
      <c r="E404" t="str">
        <f>+VLOOKUP(F404,'[1]DIVIPOLA MPIO'!$A$5:$B$1125,2,0)</f>
        <v>Tolima</v>
      </c>
      <c r="F404" t="s">
        <v>455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5">
        <v>30</v>
      </c>
      <c r="N404" s="40">
        <f t="shared" si="38"/>
        <v>2</v>
      </c>
      <c r="O404" s="41" t="str">
        <f t="shared" si="39"/>
        <v>30</v>
      </c>
      <c r="P404" s="41">
        <f t="shared" si="40"/>
        <v>0</v>
      </c>
      <c r="Q404" s="42">
        <f t="shared" si="41"/>
        <v>1800</v>
      </c>
      <c r="R404" s="42">
        <f t="shared" si="42"/>
        <v>30</v>
      </c>
      <c r="U404" s="39"/>
      <c r="V404" s="39"/>
      <c r="W404" s="10"/>
      <c r="X404" s="6"/>
    </row>
    <row r="405" spans="1:24">
      <c r="A405" s="44">
        <v>45352</v>
      </c>
      <c r="B405" s="1" t="str">
        <f t="shared" si="37"/>
        <v>marzo</v>
      </c>
      <c r="C405" t="s">
        <v>105</v>
      </c>
      <c r="D405" t="s">
        <v>106</v>
      </c>
      <c r="E405" t="str">
        <f>+VLOOKUP(F405,'[1]DIVIPOLA MPIO'!$A$5:$B$1125,2,0)</f>
        <v>Tolima</v>
      </c>
      <c r="F405" t="s">
        <v>455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5">
        <v>30</v>
      </c>
      <c r="N405" s="40">
        <f t="shared" si="38"/>
        <v>2</v>
      </c>
      <c r="O405" s="41" t="str">
        <f t="shared" si="39"/>
        <v>30</v>
      </c>
      <c r="P405" s="41">
        <f t="shared" si="40"/>
        <v>0</v>
      </c>
      <c r="Q405" s="42">
        <f t="shared" si="41"/>
        <v>1800</v>
      </c>
      <c r="R405" s="42">
        <f t="shared" si="42"/>
        <v>30</v>
      </c>
      <c r="U405" s="39"/>
      <c r="V405" s="39"/>
      <c r="W405" s="10"/>
      <c r="X405" s="6"/>
    </row>
    <row r="406" spans="1:24">
      <c r="A406" s="44">
        <v>45352</v>
      </c>
      <c r="B406" s="1" t="str">
        <f t="shared" si="37"/>
        <v>marzo</v>
      </c>
      <c r="C406" t="s">
        <v>105</v>
      </c>
      <c r="D406" t="s">
        <v>106</v>
      </c>
      <c r="E406" t="str">
        <f>+VLOOKUP(F406,'[1]DIVIPOLA MPIO'!$A$5:$B$1125,2,0)</f>
        <v>Tolima</v>
      </c>
      <c r="F406" t="s">
        <v>455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5">
        <v>130</v>
      </c>
      <c r="N406" s="40">
        <f t="shared" si="38"/>
        <v>3</v>
      </c>
      <c r="O406" s="41" t="str">
        <f t="shared" si="39"/>
        <v>13</v>
      </c>
      <c r="P406" s="41" t="str">
        <f t="shared" si="40"/>
        <v>0</v>
      </c>
      <c r="Q406" s="42">
        <f t="shared" si="41"/>
        <v>780</v>
      </c>
      <c r="R406" s="42">
        <f t="shared" si="42"/>
        <v>13</v>
      </c>
      <c r="U406" s="39"/>
      <c r="V406" s="39"/>
      <c r="W406" s="10"/>
      <c r="X406" s="6"/>
    </row>
    <row r="407" spans="1:24">
      <c r="A407" s="44">
        <v>45352</v>
      </c>
      <c r="B407" s="1" t="str">
        <f t="shared" si="37"/>
        <v>marzo</v>
      </c>
      <c r="C407" t="s">
        <v>105</v>
      </c>
      <c r="D407" t="s">
        <v>106</v>
      </c>
      <c r="E407" t="str">
        <f>+VLOOKUP(F407,'[1]DIVIPOLA MPIO'!$A$5:$B$1125,2,0)</f>
        <v>Tolima</v>
      </c>
      <c r="F407" t="s">
        <v>455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5">
        <v>900</v>
      </c>
      <c r="N407" s="40">
        <f t="shared" si="38"/>
        <v>3</v>
      </c>
      <c r="O407" s="41" t="str">
        <f t="shared" si="39"/>
        <v>90</v>
      </c>
      <c r="P407" s="41" t="str">
        <f t="shared" si="40"/>
        <v>0</v>
      </c>
      <c r="Q407" s="42">
        <f t="shared" si="41"/>
        <v>5400</v>
      </c>
      <c r="R407" s="42">
        <f t="shared" si="42"/>
        <v>90</v>
      </c>
      <c r="U407" s="39"/>
      <c r="V407" s="39"/>
      <c r="W407" s="10"/>
      <c r="X407" s="6"/>
    </row>
    <row r="408" spans="1:24">
      <c r="A408" s="44">
        <v>45352</v>
      </c>
      <c r="B408" s="1" t="str">
        <f t="shared" si="37"/>
        <v>marzo</v>
      </c>
      <c r="C408" t="s">
        <v>105</v>
      </c>
      <c r="D408" t="s">
        <v>106</v>
      </c>
      <c r="E408" t="str">
        <f>+VLOOKUP(F408,'[1]DIVIPOLA MPIO'!$A$5:$B$1125,2,0)</f>
        <v>Tolima</v>
      </c>
      <c r="F408" t="s">
        <v>455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5">
        <v>100</v>
      </c>
      <c r="N408" s="40">
        <f t="shared" si="38"/>
        <v>3</v>
      </c>
      <c r="O408" s="41" t="str">
        <f t="shared" si="39"/>
        <v>10</v>
      </c>
      <c r="P408" s="41" t="str">
        <f t="shared" si="40"/>
        <v>0</v>
      </c>
      <c r="Q408" s="42">
        <f t="shared" si="41"/>
        <v>600</v>
      </c>
      <c r="R408" s="42">
        <f t="shared" si="42"/>
        <v>10</v>
      </c>
      <c r="U408" s="39"/>
      <c r="V408" s="39"/>
      <c r="W408" s="10"/>
      <c r="X408" s="6"/>
    </row>
    <row r="409" spans="1:24">
      <c r="A409" s="44">
        <v>45352</v>
      </c>
      <c r="B409" s="1" t="str">
        <f t="shared" si="37"/>
        <v>marzo</v>
      </c>
      <c r="C409" t="s">
        <v>105</v>
      </c>
      <c r="D409" t="s">
        <v>106</v>
      </c>
      <c r="E409" t="str">
        <f>+VLOOKUP(F409,'[1]DIVIPOLA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5">
        <v>330</v>
      </c>
      <c r="N409" s="40">
        <f t="shared" si="38"/>
        <v>3</v>
      </c>
      <c r="O409" s="41" t="str">
        <f t="shared" si="39"/>
        <v>33</v>
      </c>
      <c r="P409" s="41" t="str">
        <f t="shared" si="40"/>
        <v>0</v>
      </c>
      <c r="Q409" s="42">
        <f t="shared" si="41"/>
        <v>1980</v>
      </c>
      <c r="R409" s="42">
        <f t="shared" si="42"/>
        <v>33</v>
      </c>
      <c r="U409" s="39"/>
      <c r="V409" s="39"/>
      <c r="W409" s="10"/>
      <c r="X409" s="6"/>
    </row>
    <row r="410" spans="1:24">
      <c r="A410" s="44">
        <v>45352</v>
      </c>
      <c r="B410" s="1" t="str">
        <f t="shared" si="37"/>
        <v>marzo</v>
      </c>
      <c r="C410" t="s">
        <v>105</v>
      </c>
      <c r="D410" t="s">
        <v>106</v>
      </c>
      <c r="E410" t="str">
        <f>+VLOOKUP(F410,'[1]DIVIPOLA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5">
        <v>300</v>
      </c>
      <c r="N410" s="40">
        <f t="shared" si="38"/>
        <v>3</v>
      </c>
      <c r="O410" s="41" t="str">
        <f t="shared" si="39"/>
        <v>30</v>
      </c>
      <c r="P410" s="41" t="str">
        <f t="shared" si="40"/>
        <v>0</v>
      </c>
      <c r="Q410" s="42">
        <f t="shared" si="41"/>
        <v>1800</v>
      </c>
      <c r="R410" s="42">
        <f t="shared" si="42"/>
        <v>30</v>
      </c>
      <c r="U410" s="39"/>
      <c r="V410" s="39"/>
      <c r="W410" s="10"/>
      <c r="X410" s="6"/>
    </row>
    <row r="411" spans="1:24">
      <c r="A411" s="44">
        <v>45352</v>
      </c>
      <c r="B411" s="1" t="str">
        <f t="shared" si="37"/>
        <v>marzo</v>
      </c>
      <c r="C411" t="s">
        <v>105</v>
      </c>
      <c r="D411" t="s">
        <v>106</v>
      </c>
      <c r="E411" t="str">
        <f>+VLOOKUP(F411,'[1]DIVIPOLA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5">
        <v>30</v>
      </c>
      <c r="N411" s="40">
        <f t="shared" si="38"/>
        <v>2</v>
      </c>
      <c r="O411" s="41" t="str">
        <f t="shared" si="39"/>
        <v>30</v>
      </c>
      <c r="P411" s="41">
        <f t="shared" si="40"/>
        <v>0</v>
      </c>
      <c r="Q411" s="42">
        <f t="shared" si="41"/>
        <v>1800</v>
      </c>
      <c r="R411" s="42">
        <f t="shared" si="42"/>
        <v>30</v>
      </c>
      <c r="U411" s="39"/>
      <c r="V411" s="39"/>
      <c r="W411" s="10"/>
      <c r="X411" s="6"/>
    </row>
    <row r="412" spans="1:24">
      <c r="A412" s="44">
        <v>45352</v>
      </c>
      <c r="B412" s="1" t="str">
        <f t="shared" si="37"/>
        <v>marzo</v>
      </c>
      <c r="C412" t="s">
        <v>105</v>
      </c>
      <c r="D412" t="s">
        <v>106</v>
      </c>
      <c r="E412" t="str">
        <f>+VLOOKUP(F412,'[1]DIVIPOLA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5">
        <v>30</v>
      </c>
      <c r="N412" s="40">
        <f t="shared" si="38"/>
        <v>2</v>
      </c>
      <c r="O412" s="41" t="str">
        <f t="shared" si="39"/>
        <v>30</v>
      </c>
      <c r="P412" s="41">
        <f t="shared" si="40"/>
        <v>0</v>
      </c>
      <c r="Q412" s="42">
        <f t="shared" si="41"/>
        <v>1800</v>
      </c>
      <c r="R412" s="42">
        <f t="shared" si="42"/>
        <v>30</v>
      </c>
      <c r="U412" s="39"/>
      <c r="V412" s="39"/>
      <c r="W412" s="10"/>
      <c r="X412" s="6"/>
    </row>
    <row r="413" spans="1:24">
      <c r="A413" s="44">
        <v>45352</v>
      </c>
      <c r="B413" s="1" t="str">
        <f t="shared" si="37"/>
        <v>marzo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5">
        <v>130</v>
      </c>
      <c r="N413" s="40">
        <f t="shared" si="38"/>
        <v>3</v>
      </c>
      <c r="O413" s="41" t="str">
        <f t="shared" si="39"/>
        <v>13</v>
      </c>
      <c r="P413" s="41" t="str">
        <f t="shared" si="40"/>
        <v>0</v>
      </c>
      <c r="Q413" s="42">
        <f t="shared" si="41"/>
        <v>780</v>
      </c>
      <c r="R413" s="42">
        <f t="shared" si="42"/>
        <v>13</v>
      </c>
      <c r="U413" s="39"/>
      <c r="V413" s="39"/>
      <c r="W413" s="10"/>
      <c r="X413" s="6"/>
    </row>
    <row r="414" spans="1:24">
      <c r="A414" s="44">
        <v>45352</v>
      </c>
      <c r="B414" s="1" t="str">
        <f t="shared" si="37"/>
        <v>marzo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5">
        <v>30</v>
      </c>
      <c r="N414" s="40">
        <f t="shared" si="38"/>
        <v>2</v>
      </c>
      <c r="O414" s="41" t="str">
        <f t="shared" si="39"/>
        <v>30</v>
      </c>
      <c r="P414" s="41">
        <f t="shared" si="40"/>
        <v>0</v>
      </c>
      <c r="Q414" s="42">
        <f t="shared" si="41"/>
        <v>1800</v>
      </c>
      <c r="R414" s="42">
        <f t="shared" si="42"/>
        <v>30</v>
      </c>
      <c r="U414" s="39"/>
      <c r="V414" s="39"/>
      <c r="W414" s="10"/>
      <c r="X414" s="6"/>
    </row>
    <row r="415" spans="1:24">
      <c r="A415" s="44">
        <v>45352</v>
      </c>
      <c r="B415" s="1" t="str">
        <f t="shared" si="37"/>
        <v>marzo</v>
      </c>
      <c r="C415" t="s">
        <v>105</v>
      </c>
      <c r="D415" t="s">
        <v>106</v>
      </c>
      <c r="E415" t="str">
        <f>+VLOOKUP(F415,'[1]DIVIPOLA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5">
        <v>500</v>
      </c>
      <c r="N415" s="40">
        <f t="shared" si="38"/>
        <v>3</v>
      </c>
      <c r="O415" s="41" t="str">
        <f t="shared" si="39"/>
        <v>50</v>
      </c>
      <c r="P415" s="41" t="str">
        <f t="shared" si="40"/>
        <v>0</v>
      </c>
      <c r="Q415" s="42">
        <f t="shared" si="41"/>
        <v>3000</v>
      </c>
      <c r="R415" s="42">
        <f t="shared" si="42"/>
        <v>50</v>
      </c>
      <c r="U415" s="39"/>
      <c r="V415" s="39"/>
      <c r="W415" s="10"/>
      <c r="X415" s="6"/>
    </row>
    <row r="416" spans="1:24">
      <c r="A416" s="44">
        <v>45352</v>
      </c>
      <c r="B416" s="1" t="str">
        <f t="shared" si="37"/>
        <v>marzo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5">
        <v>900</v>
      </c>
      <c r="N416" s="40">
        <f t="shared" si="38"/>
        <v>3</v>
      </c>
      <c r="O416" s="41" t="str">
        <f t="shared" si="39"/>
        <v>90</v>
      </c>
      <c r="P416" s="41" t="str">
        <f t="shared" si="40"/>
        <v>0</v>
      </c>
      <c r="Q416" s="42">
        <f t="shared" si="41"/>
        <v>5400</v>
      </c>
      <c r="R416" s="42">
        <f t="shared" si="42"/>
        <v>90</v>
      </c>
      <c r="U416" s="39"/>
      <c r="V416" s="39"/>
      <c r="W416" s="10"/>
      <c r="X416" s="6"/>
    </row>
    <row r="417" spans="1:24">
      <c r="A417" s="44">
        <v>45352</v>
      </c>
      <c r="B417" s="1" t="str">
        <f t="shared" si="37"/>
        <v>marzo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5">
        <v>330</v>
      </c>
      <c r="N417" s="40">
        <f t="shared" si="38"/>
        <v>3</v>
      </c>
      <c r="O417" s="41" t="str">
        <f t="shared" si="39"/>
        <v>33</v>
      </c>
      <c r="P417" s="41" t="str">
        <f t="shared" si="40"/>
        <v>0</v>
      </c>
      <c r="Q417" s="42">
        <f t="shared" si="41"/>
        <v>1980</v>
      </c>
      <c r="R417" s="42">
        <f t="shared" si="42"/>
        <v>33</v>
      </c>
      <c r="U417" s="39"/>
      <c r="V417" s="39"/>
      <c r="W417" s="10"/>
      <c r="X417" s="6"/>
    </row>
    <row r="418" spans="1:24">
      <c r="A418" s="44">
        <v>45352</v>
      </c>
      <c r="B418" s="1" t="str">
        <f t="shared" si="37"/>
        <v>marzo</v>
      </c>
      <c r="C418" t="s">
        <v>151</v>
      </c>
      <c r="D418" t="s">
        <v>152</v>
      </c>
      <c r="E418" t="str">
        <f>+VLOOKUP(F418,'[1]DIVIPOLA MPIO'!$A$5:$B$1125,2,0)</f>
        <v>Casanare</v>
      </c>
      <c r="F418" t="s">
        <v>460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5">
        <v>19</v>
      </c>
      <c r="N418" s="40">
        <f t="shared" si="38"/>
        <v>2</v>
      </c>
      <c r="O418" s="41" t="str">
        <f t="shared" si="39"/>
        <v>19</v>
      </c>
      <c r="P418" s="41">
        <f t="shared" si="40"/>
        <v>0</v>
      </c>
      <c r="Q418" s="42">
        <f t="shared" si="41"/>
        <v>1140</v>
      </c>
      <c r="R418" s="42">
        <f t="shared" si="42"/>
        <v>19</v>
      </c>
      <c r="U418" s="39"/>
      <c r="V418" s="39"/>
      <c r="W418" s="10"/>
      <c r="X418" s="6"/>
    </row>
    <row r="419" spans="1:24">
      <c r="A419" s="44">
        <v>45352</v>
      </c>
      <c r="B419" s="1" t="str">
        <f t="shared" si="37"/>
        <v>marzo</v>
      </c>
      <c r="C419" t="s">
        <v>151</v>
      </c>
      <c r="D419" t="s">
        <v>152</v>
      </c>
      <c r="E419" t="str">
        <f>+VLOOKUP(F419,'[1]DIVIPOLA MPIO'!$A$5:$B$1125,2,0)</f>
        <v>Casanare</v>
      </c>
      <c r="F419" t="s">
        <v>460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5">
        <v>1755</v>
      </c>
      <c r="N419" s="40">
        <f t="shared" si="38"/>
        <v>4</v>
      </c>
      <c r="O419" s="41" t="str">
        <f t="shared" si="39"/>
        <v>17</v>
      </c>
      <c r="P419" s="41" t="str">
        <f t="shared" si="40"/>
        <v>55</v>
      </c>
      <c r="Q419" s="42">
        <f t="shared" si="41"/>
        <v>1075</v>
      </c>
      <c r="R419" s="42">
        <f t="shared" si="42"/>
        <v>17.916666666666668</v>
      </c>
      <c r="U419" s="39"/>
      <c r="V419" s="39"/>
      <c r="W419" s="10"/>
      <c r="X419" s="6"/>
    </row>
    <row r="420" spans="1:24">
      <c r="A420" s="44">
        <v>45352</v>
      </c>
      <c r="B420" s="1" t="str">
        <f t="shared" si="37"/>
        <v>marzo</v>
      </c>
      <c r="C420" t="s">
        <v>151</v>
      </c>
      <c r="D420" t="s">
        <v>152</v>
      </c>
      <c r="E420" t="str">
        <f>+VLOOKUP(F420,'[1]DIVIPOLA MPIO'!$A$5:$B$1125,2,0)</f>
        <v>Meta</v>
      </c>
      <c r="F420" t="s">
        <v>457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5">
        <v>24</v>
      </c>
      <c r="N420" s="40">
        <f t="shared" si="38"/>
        <v>2</v>
      </c>
      <c r="O420" s="41" t="str">
        <f t="shared" si="39"/>
        <v>24</v>
      </c>
      <c r="P420" s="41">
        <f t="shared" si="40"/>
        <v>0</v>
      </c>
      <c r="Q420" s="42">
        <f t="shared" si="41"/>
        <v>1440</v>
      </c>
      <c r="R420" s="42">
        <f t="shared" si="42"/>
        <v>24</v>
      </c>
      <c r="U420" s="39"/>
      <c r="V420" s="39"/>
      <c r="W420" s="10"/>
      <c r="X420" s="6"/>
    </row>
    <row r="421" spans="1:24">
      <c r="A421" s="44">
        <v>45352</v>
      </c>
      <c r="B421" s="1" t="str">
        <f t="shared" si="37"/>
        <v>marzo</v>
      </c>
      <c r="C421" t="s">
        <v>151</v>
      </c>
      <c r="D421" t="s">
        <v>152</v>
      </c>
      <c r="E421" t="str">
        <f>+VLOOKUP(F421,'[1]DIVIPOLA MPIO'!$A$5:$B$1125,2,0)</f>
        <v>Meta</v>
      </c>
      <c r="F421" t="s">
        <v>457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5">
        <v>25</v>
      </c>
      <c r="N421" s="40">
        <f t="shared" si="38"/>
        <v>2</v>
      </c>
      <c r="O421" s="41" t="str">
        <f t="shared" si="39"/>
        <v>25</v>
      </c>
      <c r="P421" s="41">
        <f t="shared" si="40"/>
        <v>0</v>
      </c>
      <c r="Q421" s="42">
        <f t="shared" si="41"/>
        <v>1500</v>
      </c>
      <c r="R421" s="42">
        <f t="shared" si="42"/>
        <v>25</v>
      </c>
      <c r="U421" s="39"/>
      <c r="V421" s="39"/>
      <c r="W421" s="10"/>
      <c r="X421" s="6"/>
    </row>
    <row r="422" spans="1:24">
      <c r="A422" s="44">
        <v>45352</v>
      </c>
      <c r="B422" s="1" t="str">
        <f t="shared" si="37"/>
        <v>marzo</v>
      </c>
      <c r="C422" t="s">
        <v>167</v>
      </c>
      <c r="D422" t="s">
        <v>168</v>
      </c>
      <c r="E422" t="str">
        <f>+VLOOKUP(F422,'[1]DIVIPOLA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5">
        <v>41</v>
      </c>
      <c r="N422" s="40">
        <f t="shared" si="38"/>
        <v>2</v>
      </c>
      <c r="O422" s="41" t="str">
        <f t="shared" si="39"/>
        <v>41</v>
      </c>
      <c r="P422" s="41">
        <f t="shared" si="40"/>
        <v>0</v>
      </c>
      <c r="Q422" s="42">
        <f t="shared" si="41"/>
        <v>2460</v>
      </c>
      <c r="R422" s="42">
        <f t="shared" si="42"/>
        <v>41</v>
      </c>
      <c r="U422" s="39"/>
      <c r="V422" s="39"/>
      <c r="W422" s="10"/>
      <c r="X422" s="6"/>
    </row>
    <row r="423" spans="1:24">
      <c r="A423" s="44">
        <v>45352</v>
      </c>
      <c r="B423" s="1" t="str">
        <f t="shared" si="37"/>
        <v>marzo</v>
      </c>
      <c r="C423" t="s">
        <v>172</v>
      </c>
      <c r="D423" t="s">
        <v>173</v>
      </c>
      <c r="E423" t="str">
        <f>+VLOOKUP(F423,'[1]DIVIPOLA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5">
        <v>15</v>
      </c>
      <c r="N423" s="40">
        <f t="shared" si="38"/>
        <v>2</v>
      </c>
      <c r="O423" s="41" t="str">
        <f t="shared" si="39"/>
        <v>15</v>
      </c>
      <c r="P423" s="41">
        <f t="shared" si="40"/>
        <v>0</v>
      </c>
      <c r="Q423" s="42">
        <f t="shared" si="41"/>
        <v>900</v>
      </c>
      <c r="R423" s="42">
        <f t="shared" si="42"/>
        <v>15</v>
      </c>
      <c r="U423" s="39"/>
      <c r="V423" s="39"/>
      <c r="W423" s="10"/>
      <c r="X423" s="6"/>
    </row>
    <row r="424" spans="1:24">
      <c r="A424" s="44">
        <v>45352</v>
      </c>
      <c r="B424" s="1" t="str">
        <f t="shared" si="37"/>
        <v>marzo</v>
      </c>
      <c r="C424" t="s">
        <v>180</v>
      </c>
      <c r="D424" t="s">
        <v>181</v>
      </c>
      <c r="E424" t="str">
        <f>+VLOOKUP(F424,'[1]DIVIPOLA MPIO'!$A$5:$B$1125,2,0)</f>
        <v>Bolívar</v>
      </c>
      <c r="F424" t="s">
        <v>467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5">
        <v>330</v>
      </c>
      <c r="N424" s="40">
        <f t="shared" si="38"/>
        <v>3</v>
      </c>
      <c r="O424" s="41" t="str">
        <f t="shared" si="39"/>
        <v>33</v>
      </c>
      <c r="P424" s="41" t="str">
        <f t="shared" si="40"/>
        <v>0</v>
      </c>
      <c r="Q424" s="42">
        <f t="shared" si="41"/>
        <v>1980</v>
      </c>
      <c r="R424" s="42">
        <f t="shared" si="42"/>
        <v>33</v>
      </c>
      <c r="U424" s="39"/>
      <c r="V424" s="39"/>
      <c r="W424" s="10"/>
      <c r="X424" s="6"/>
    </row>
    <row r="425" spans="1:24">
      <c r="A425" s="44">
        <v>45352</v>
      </c>
      <c r="B425" s="1" t="str">
        <f t="shared" si="37"/>
        <v>marzo</v>
      </c>
      <c r="C425" t="s">
        <v>180</v>
      </c>
      <c r="D425" t="s">
        <v>181</v>
      </c>
      <c r="E425" t="str">
        <f>+VLOOKUP(F425,'[1]DIVIPOLA MPIO'!$A$5:$B$1125,2,0)</f>
        <v>Bolívar</v>
      </c>
      <c r="F425" t="s">
        <v>467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5">
        <v>8</v>
      </c>
      <c r="N425" s="40">
        <f t="shared" si="38"/>
        <v>1</v>
      </c>
      <c r="O425" s="41" t="str">
        <f t="shared" si="39"/>
        <v>8</v>
      </c>
      <c r="P425" s="41">
        <f t="shared" si="40"/>
        <v>0</v>
      </c>
      <c r="Q425" s="42">
        <f t="shared" si="41"/>
        <v>480</v>
      </c>
      <c r="R425" s="42">
        <f t="shared" si="42"/>
        <v>8</v>
      </c>
      <c r="U425" s="39"/>
      <c r="V425" s="39"/>
      <c r="W425" s="10"/>
      <c r="X425" s="6"/>
    </row>
    <row r="426" spans="1:24">
      <c r="A426" s="44">
        <v>45352</v>
      </c>
      <c r="B426" s="1" t="str">
        <f t="shared" si="37"/>
        <v>marzo</v>
      </c>
      <c r="C426" t="s">
        <v>180</v>
      </c>
      <c r="D426" t="s">
        <v>181</v>
      </c>
      <c r="E426" t="str">
        <f>+VLOOKUP(F426,'[1]DIVIPOLA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5">
        <v>1</v>
      </c>
      <c r="N426" s="40">
        <f t="shared" si="38"/>
        <v>1</v>
      </c>
      <c r="O426" s="41" t="str">
        <f t="shared" si="39"/>
        <v>1</v>
      </c>
      <c r="P426" s="41">
        <f t="shared" si="40"/>
        <v>0</v>
      </c>
      <c r="Q426" s="42">
        <f t="shared" si="41"/>
        <v>60</v>
      </c>
      <c r="R426" s="42">
        <f t="shared" si="42"/>
        <v>1</v>
      </c>
      <c r="U426" s="39"/>
      <c r="V426" s="39"/>
      <c r="W426" s="10"/>
      <c r="X426" s="6"/>
    </row>
    <row r="427" spans="1:24">
      <c r="A427" s="44">
        <v>45352</v>
      </c>
      <c r="B427" s="1" t="str">
        <f t="shared" si="37"/>
        <v>marzo</v>
      </c>
      <c r="C427" t="s">
        <v>180</v>
      </c>
      <c r="D427" t="s">
        <v>181</v>
      </c>
      <c r="E427" t="str">
        <f>+VLOOKUP(F427,'[1]DIVIPOLA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5">
        <v>14</v>
      </c>
      <c r="N427" s="40">
        <f t="shared" si="38"/>
        <v>2</v>
      </c>
      <c r="O427" s="41" t="str">
        <f t="shared" si="39"/>
        <v>14</v>
      </c>
      <c r="P427" s="41">
        <f t="shared" si="40"/>
        <v>0</v>
      </c>
      <c r="Q427" s="42">
        <f t="shared" si="41"/>
        <v>840</v>
      </c>
      <c r="R427" s="42">
        <f t="shared" si="42"/>
        <v>14</v>
      </c>
      <c r="U427" s="39"/>
      <c r="V427" s="39"/>
      <c r="W427" s="10"/>
      <c r="X427" s="6"/>
    </row>
    <row r="428" spans="1:24">
      <c r="A428" s="44">
        <v>45352</v>
      </c>
      <c r="B428" s="1" t="str">
        <f t="shared" si="37"/>
        <v>marzo</v>
      </c>
      <c r="C428" t="s">
        <v>190</v>
      </c>
      <c r="D428" t="s">
        <v>191</v>
      </c>
      <c r="E428" t="str">
        <f>+VLOOKUP(F428,'[1]DIVIPOLA MPIO'!$A$5:$B$1125,2,0)</f>
        <v>Tolima</v>
      </c>
      <c r="F428" t="s">
        <v>468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5">
        <v>2640</v>
      </c>
      <c r="N428" s="40">
        <f t="shared" si="38"/>
        <v>4</v>
      </c>
      <c r="O428" s="41" t="str">
        <f t="shared" si="39"/>
        <v>26</v>
      </c>
      <c r="P428" s="41" t="str">
        <f t="shared" si="40"/>
        <v>40</v>
      </c>
      <c r="Q428" s="42">
        <f t="shared" si="41"/>
        <v>1600</v>
      </c>
      <c r="R428" s="42">
        <f t="shared" si="42"/>
        <v>26.666666666666668</v>
      </c>
      <c r="U428" s="39"/>
      <c r="V428" s="39"/>
      <c r="W428" s="10"/>
      <c r="X428" s="6"/>
    </row>
    <row r="429" spans="1:24">
      <c r="A429" s="44">
        <v>45352</v>
      </c>
      <c r="B429" s="1" t="str">
        <f t="shared" si="37"/>
        <v>marzo</v>
      </c>
      <c r="C429" t="s">
        <v>195</v>
      </c>
      <c r="D429" t="s">
        <v>191</v>
      </c>
      <c r="E429" t="str">
        <f>+VLOOKUP(F429,'[1]DIVIPOLA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5">
        <v>1</v>
      </c>
      <c r="N429" s="40">
        <f t="shared" si="38"/>
        <v>1</v>
      </c>
      <c r="O429" s="41" t="str">
        <f t="shared" si="39"/>
        <v>1</v>
      </c>
      <c r="P429" s="41">
        <f t="shared" si="40"/>
        <v>0</v>
      </c>
      <c r="Q429" s="42">
        <f t="shared" si="41"/>
        <v>60</v>
      </c>
      <c r="R429" s="42">
        <f t="shared" si="42"/>
        <v>1</v>
      </c>
      <c r="U429" s="39"/>
      <c r="V429" s="39"/>
      <c r="W429" s="10"/>
      <c r="X429" s="6"/>
    </row>
    <row r="430" spans="1:24">
      <c r="A430" s="44">
        <v>45352</v>
      </c>
      <c r="B430" s="1" t="str">
        <f t="shared" si="37"/>
        <v>marzo</v>
      </c>
      <c r="C430" t="s">
        <v>290</v>
      </c>
      <c r="D430" t="s">
        <v>291</v>
      </c>
      <c r="E430" t="str">
        <f>+VLOOKUP(F430,'[1]DIVIPOLA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5">
        <v>196</v>
      </c>
      <c r="N430" s="40">
        <f t="shared" si="38"/>
        <v>3</v>
      </c>
      <c r="O430" s="41" t="str">
        <f t="shared" si="39"/>
        <v>19</v>
      </c>
      <c r="P430" s="41" t="str">
        <f t="shared" si="40"/>
        <v>6</v>
      </c>
      <c r="Q430" s="42">
        <f t="shared" si="41"/>
        <v>1146</v>
      </c>
      <c r="R430" s="42">
        <f t="shared" si="42"/>
        <v>19.100000000000001</v>
      </c>
      <c r="U430" s="39"/>
      <c r="V430" s="39"/>
      <c r="W430" s="10"/>
      <c r="X430" s="6"/>
    </row>
    <row r="431" spans="1:24">
      <c r="A431" s="44">
        <v>45352</v>
      </c>
      <c r="B431" s="1" t="str">
        <f t="shared" si="37"/>
        <v>marzo</v>
      </c>
      <c r="C431" t="s">
        <v>290</v>
      </c>
      <c r="D431" t="s">
        <v>291</v>
      </c>
      <c r="E431" t="str">
        <f>+VLOOKUP(F431,'[1]DIVIPOLA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5">
        <v>51</v>
      </c>
      <c r="N431" s="40">
        <f t="shared" si="38"/>
        <v>2</v>
      </c>
      <c r="O431" s="41" t="str">
        <f t="shared" si="39"/>
        <v>51</v>
      </c>
      <c r="P431" s="41">
        <f t="shared" si="40"/>
        <v>0</v>
      </c>
      <c r="Q431" s="42">
        <f t="shared" si="41"/>
        <v>3060</v>
      </c>
      <c r="R431" s="42">
        <f t="shared" si="42"/>
        <v>51</v>
      </c>
      <c r="U431" s="39"/>
      <c r="V431" s="39"/>
      <c r="W431" s="10"/>
      <c r="X431" s="6"/>
    </row>
    <row r="432" spans="1:24">
      <c r="A432" s="44">
        <v>45352</v>
      </c>
      <c r="B432" s="1" t="str">
        <f t="shared" si="37"/>
        <v>marzo</v>
      </c>
      <c r="C432" t="s">
        <v>290</v>
      </c>
      <c r="D432" t="s">
        <v>291</v>
      </c>
      <c r="E432" t="str">
        <f>+VLOOKUP(F432,'[1]DIVIPOLA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5">
        <v>107</v>
      </c>
      <c r="N432" s="40">
        <f t="shared" si="38"/>
        <v>3</v>
      </c>
      <c r="O432" s="41" t="str">
        <f t="shared" si="39"/>
        <v>10</v>
      </c>
      <c r="P432" s="41" t="str">
        <f t="shared" si="40"/>
        <v>7</v>
      </c>
      <c r="Q432" s="42">
        <f t="shared" si="41"/>
        <v>607</v>
      </c>
      <c r="R432" s="42">
        <f t="shared" si="42"/>
        <v>10.116666666666667</v>
      </c>
      <c r="U432" s="39"/>
      <c r="V432" s="39"/>
      <c r="W432" s="10"/>
      <c r="X432" s="6"/>
    </row>
    <row r="433" spans="1:24">
      <c r="A433" s="44">
        <v>45352</v>
      </c>
      <c r="B433" s="1" t="str">
        <f t="shared" si="37"/>
        <v>marzo</v>
      </c>
      <c r="C433" t="s">
        <v>290</v>
      </c>
      <c r="D433" t="s">
        <v>291</v>
      </c>
      <c r="E433" t="str">
        <f>+VLOOKUP(F433,'[1]DIVIPOLA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5">
        <v>254</v>
      </c>
      <c r="N433" s="40">
        <f t="shared" si="38"/>
        <v>3</v>
      </c>
      <c r="O433" s="41" t="str">
        <f t="shared" si="39"/>
        <v>25</v>
      </c>
      <c r="P433" s="41" t="str">
        <f t="shared" si="40"/>
        <v>4</v>
      </c>
      <c r="Q433" s="42">
        <f t="shared" si="41"/>
        <v>1504</v>
      </c>
      <c r="R433" s="42">
        <f t="shared" si="42"/>
        <v>25.066666666666666</v>
      </c>
      <c r="U433" s="39"/>
      <c r="V433" s="39"/>
      <c r="W433" s="10"/>
      <c r="X433" s="6"/>
    </row>
    <row r="434" spans="1:24">
      <c r="A434" s="44">
        <v>45352</v>
      </c>
      <c r="B434" s="1" t="str">
        <f t="shared" si="37"/>
        <v>marzo</v>
      </c>
      <c r="C434" t="s">
        <v>290</v>
      </c>
      <c r="D434" t="s">
        <v>291</v>
      </c>
      <c r="E434" t="str">
        <f>+VLOOKUP(F434,'[1]DIVIPOLA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5">
        <v>38</v>
      </c>
      <c r="N434" s="40">
        <f t="shared" si="38"/>
        <v>2</v>
      </c>
      <c r="O434" s="41" t="str">
        <f t="shared" si="39"/>
        <v>38</v>
      </c>
      <c r="P434" s="41">
        <f t="shared" si="40"/>
        <v>0</v>
      </c>
      <c r="Q434" s="42">
        <f t="shared" si="41"/>
        <v>2280</v>
      </c>
      <c r="R434" s="42">
        <f t="shared" si="42"/>
        <v>38</v>
      </c>
      <c r="U434" s="39"/>
      <c r="V434" s="39"/>
      <c r="W434" s="10"/>
      <c r="X434" s="6"/>
    </row>
    <row r="435" spans="1:24">
      <c r="A435" s="44">
        <v>45352</v>
      </c>
      <c r="B435" s="1" t="str">
        <f t="shared" si="37"/>
        <v>marzo</v>
      </c>
      <c r="C435" t="s">
        <v>290</v>
      </c>
      <c r="D435" t="s">
        <v>291</v>
      </c>
      <c r="E435" t="str">
        <f>+VLOOKUP(F435,'[1]DIVIPOLA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5">
        <v>15</v>
      </c>
      <c r="N435" s="40">
        <f t="shared" si="38"/>
        <v>2</v>
      </c>
      <c r="O435" s="41" t="str">
        <f t="shared" si="39"/>
        <v>15</v>
      </c>
      <c r="P435" s="41">
        <f t="shared" si="40"/>
        <v>0</v>
      </c>
      <c r="Q435" s="42">
        <f t="shared" si="41"/>
        <v>900</v>
      </c>
      <c r="R435" s="42">
        <f t="shared" si="42"/>
        <v>15</v>
      </c>
      <c r="U435" s="39"/>
      <c r="V435" s="39"/>
      <c r="W435" s="10"/>
      <c r="X435" s="6"/>
    </row>
    <row r="436" spans="1:24">
      <c r="A436" s="44">
        <v>45352</v>
      </c>
      <c r="B436" s="1" t="str">
        <f t="shared" si="37"/>
        <v>marzo</v>
      </c>
      <c r="C436" t="s">
        <v>290</v>
      </c>
      <c r="D436" t="s">
        <v>291</v>
      </c>
      <c r="E436" t="str">
        <f>+VLOOKUP(F436,'[1]DIVIPOLA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5">
        <v>136</v>
      </c>
      <c r="N436" s="40">
        <f t="shared" si="38"/>
        <v>3</v>
      </c>
      <c r="O436" s="41" t="str">
        <f t="shared" si="39"/>
        <v>13</v>
      </c>
      <c r="P436" s="41" t="str">
        <f t="shared" si="40"/>
        <v>6</v>
      </c>
      <c r="Q436" s="42">
        <f t="shared" si="41"/>
        <v>786</v>
      </c>
      <c r="R436" s="42">
        <f t="shared" si="42"/>
        <v>13.1</v>
      </c>
      <c r="U436" s="39"/>
      <c r="V436" s="39"/>
      <c r="W436" s="10"/>
      <c r="X436" s="6"/>
    </row>
    <row r="437" spans="1:24">
      <c r="A437" s="44">
        <v>45352</v>
      </c>
      <c r="B437" s="1" t="str">
        <f t="shared" si="37"/>
        <v>marzo</v>
      </c>
      <c r="C437" t="s">
        <v>290</v>
      </c>
      <c r="D437" t="s">
        <v>291</v>
      </c>
      <c r="E437" t="str">
        <f>+VLOOKUP(F437,'[1]DIVIPOLA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5">
        <v>45</v>
      </c>
      <c r="N437" s="40">
        <f t="shared" si="38"/>
        <v>2</v>
      </c>
      <c r="O437" s="41" t="str">
        <f t="shared" si="39"/>
        <v>45</v>
      </c>
      <c r="P437" s="41">
        <f t="shared" si="40"/>
        <v>0</v>
      </c>
      <c r="Q437" s="42">
        <f t="shared" si="41"/>
        <v>2700</v>
      </c>
      <c r="R437" s="42">
        <f t="shared" si="42"/>
        <v>45</v>
      </c>
      <c r="U437" s="39"/>
      <c r="V437" s="39"/>
      <c r="W437" s="10"/>
      <c r="X437" s="6"/>
    </row>
    <row r="438" spans="1:24">
      <c r="A438" s="44">
        <v>45352</v>
      </c>
      <c r="B438" s="1" t="str">
        <f t="shared" si="37"/>
        <v>marzo</v>
      </c>
      <c r="C438" t="s">
        <v>290</v>
      </c>
      <c r="D438" t="s">
        <v>291</v>
      </c>
      <c r="E438" t="str">
        <f>+VLOOKUP(F438,'[1]DIVIPOLA MPIO'!$A$5:$B$1125,2,0)</f>
        <v>Valle del Cauca</v>
      </c>
      <c r="F438" t="s">
        <v>470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5">
        <v>452</v>
      </c>
      <c r="N438" s="40">
        <f t="shared" si="38"/>
        <v>3</v>
      </c>
      <c r="O438" s="41" t="str">
        <f t="shared" si="39"/>
        <v>45</v>
      </c>
      <c r="P438" s="41" t="str">
        <f t="shared" si="40"/>
        <v>2</v>
      </c>
      <c r="Q438" s="42">
        <f t="shared" si="41"/>
        <v>2702</v>
      </c>
      <c r="R438" s="42">
        <f t="shared" si="42"/>
        <v>45.033333333333331</v>
      </c>
      <c r="U438" s="39"/>
      <c r="V438" s="39"/>
      <c r="W438" s="10"/>
      <c r="X438" s="6"/>
    </row>
    <row r="439" spans="1:24">
      <c r="A439" s="44">
        <v>45352</v>
      </c>
      <c r="B439" s="1" t="str">
        <f t="shared" si="37"/>
        <v>marzo</v>
      </c>
      <c r="C439" t="s">
        <v>290</v>
      </c>
      <c r="D439" t="s">
        <v>291</v>
      </c>
      <c r="E439" t="str">
        <f>+VLOOKUP(F439,'[1]DIVIPOLA MPIO'!$A$5:$B$1125,2,0)</f>
        <v>Valle del Cauca</v>
      </c>
      <c r="F439" t="s">
        <v>470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5">
        <v>532</v>
      </c>
      <c r="N439" s="40">
        <f t="shared" si="38"/>
        <v>3</v>
      </c>
      <c r="O439" s="41" t="str">
        <f t="shared" si="39"/>
        <v>53</v>
      </c>
      <c r="P439" s="41" t="str">
        <f t="shared" si="40"/>
        <v>2</v>
      </c>
      <c r="Q439" s="42">
        <f t="shared" si="41"/>
        <v>3182</v>
      </c>
      <c r="R439" s="42">
        <f t="shared" si="42"/>
        <v>53.033333333333331</v>
      </c>
      <c r="U439" s="39"/>
      <c r="V439" s="39"/>
      <c r="W439" s="10"/>
      <c r="X439" s="6"/>
    </row>
    <row r="440" spans="1:24">
      <c r="A440" s="44">
        <v>45352</v>
      </c>
      <c r="B440" s="1" t="str">
        <f t="shared" si="37"/>
        <v>marzo</v>
      </c>
      <c r="C440" t="s">
        <v>290</v>
      </c>
      <c r="D440" t="s">
        <v>291</v>
      </c>
      <c r="E440" t="str">
        <f>+VLOOKUP(F440,'[1]DIVIPOLA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5">
        <v>144</v>
      </c>
      <c r="N440" s="40">
        <f t="shared" si="38"/>
        <v>3</v>
      </c>
      <c r="O440" s="41" t="str">
        <f t="shared" si="39"/>
        <v>14</v>
      </c>
      <c r="P440" s="41" t="str">
        <f t="shared" si="40"/>
        <v>4</v>
      </c>
      <c r="Q440" s="42">
        <f t="shared" si="41"/>
        <v>844</v>
      </c>
      <c r="R440" s="42">
        <f t="shared" si="42"/>
        <v>14.066666666666666</v>
      </c>
      <c r="U440" s="39"/>
      <c r="V440" s="39"/>
      <c r="W440" s="10"/>
      <c r="X440" s="6"/>
    </row>
    <row r="441" spans="1:24">
      <c r="A441" s="44">
        <v>45352</v>
      </c>
      <c r="B441" s="1" t="str">
        <f t="shared" si="37"/>
        <v>marzo</v>
      </c>
      <c r="C441" t="s">
        <v>290</v>
      </c>
      <c r="D441" t="s">
        <v>291</v>
      </c>
      <c r="E441" t="str">
        <f>+VLOOKUP(F441,'[1]DIVIPOLA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5">
        <v>49</v>
      </c>
      <c r="N441" s="40">
        <f t="shared" si="38"/>
        <v>2</v>
      </c>
      <c r="O441" s="41" t="str">
        <f t="shared" si="39"/>
        <v>49</v>
      </c>
      <c r="P441" s="41">
        <f t="shared" si="40"/>
        <v>0</v>
      </c>
      <c r="Q441" s="42">
        <f t="shared" si="41"/>
        <v>2940</v>
      </c>
      <c r="R441" s="42">
        <f t="shared" si="42"/>
        <v>49</v>
      </c>
      <c r="U441" s="39"/>
      <c r="V441" s="39"/>
      <c r="W441" s="10"/>
      <c r="X441" s="6"/>
    </row>
    <row r="442" spans="1:24">
      <c r="A442" s="44">
        <v>45352</v>
      </c>
      <c r="B442" s="1" t="str">
        <f t="shared" si="37"/>
        <v>marzo</v>
      </c>
      <c r="C442" t="s">
        <v>290</v>
      </c>
      <c r="D442" t="s">
        <v>291</v>
      </c>
      <c r="E442" t="str">
        <f>+VLOOKUP(F442,'[1]DIVIPOLA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5">
        <v>45</v>
      </c>
      <c r="N442" s="40">
        <f t="shared" si="38"/>
        <v>2</v>
      </c>
      <c r="O442" s="41" t="str">
        <f t="shared" si="39"/>
        <v>45</v>
      </c>
      <c r="P442" s="41">
        <f t="shared" si="40"/>
        <v>0</v>
      </c>
      <c r="Q442" s="42">
        <f t="shared" si="41"/>
        <v>2700</v>
      </c>
      <c r="R442" s="42">
        <f t="shared" si="42"/>
        <v>45</v>
      </c>
      <c r="U442" s="39"/>
      <c r="V442" s="39"/>
      <c r="W442" s="10"/>
      <c r="X442" s="6"/>
    </row>
    <row r="443" spans="1:24">
      <c r="A443" s="44">
        <v>45352</v>
      </c>
      <c r="B443" s="1" t="str">
        <f t="shared" si="37"/>
        <v>marzo</v>
      </c>
      <c r="C443" t="s">
        <v>290</v>
      </c>
      <c r="D443" t="s">
        <v>291</v>
      </c>
      <c r="E443" t="str">
        <f>+VLOOKUP(F443,'[1]DIVIPOLA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5">
        <v>189</v>
      </c>
      <c r="N443" s="40">
        <f t="shared" si="38"/>
        <v>3</v>
      </c>
      <c r="O443" s="41" t="str">
        <f t="shared" si="39"/>
        <v>18</v>
      </c>
      <c r="P443" s="41" t="str">
        <f t="shared" si="40"/>
        <v>9</v>
      </c>
      <c r="Q443" s="42">
        <f t="shared" si="41"/>
        <v>1089</v>
      </c>
      <c r="R443" s="42">
        <f t="shared" si="42"/>
        <v>18.149999999999999</v>
      </c>
      <c r="U443" s="39"/>
      <c r="V443" s="39"/>
      <c r="W443" s="10"/>
      <c r="X443" s="6"/>
    </row>
    <row r="444" spans="1:24">
      <c r="A444" s="44">
        <v>45352</v>
      </c>
      <c r="B444" s="1" t="str">
        <f t="shared" si="37"/>
        <v>marzo</v>
      </c>
      <c r="C444" t="s">
        <v>290</v>
      </c>
      <c r="D444" t="s">
        <v>291</v>
      </c>
      <c r="E444" t="str">
        <f>+VLOOKUP(F444,'[1]DIVIPOLA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5">
        <v>362</v>
      </c>
      <c r="N444" s="40">
        <f t="shared" si="38"/>
        <v>3</v>
      </c>
      <c r="O444" s="41" t="str">
        <f t="shared" si="39"/>
        <v>36</v>
      </c>
      <c r="P444" s="41" t="str">
        <f t="shared" si="40"/>
        <v>2</v>
      </c>
      <c r="Q444" s="42">
        <f t="shared" si="41"/>
        <v>2162</v>
      </c>
      <c r="R444" s="42">
        <f t="shared" si="42"/>
        <v>36.033333333333331</v>
      </c>
      <c r="U444" s="39"/>
      <c r="V444" s="39"/>
      <c r="W444" s="10"/>
      <c r="X444" s="6"/>
    </row>
    <row r="445" spans="1:24">
      <c r="A445" s="44">
        <v>45352</v>
      </c>
      <c r="B445" s="1" t="str">
        <f t="shared" si="37"/>
        <v>marzo</v>
      </c>
      <c r="C445" t="s">
        <v>290</v>
      </c>
      <c r="D445" t="s">
        <v>291</v>
      </c>
      <c r="E445" t="str">
        <f>+VLOOKUP(F445,'[1]DIVIPOLA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5">
        <v>11</v>
      </c>
      <c r="N445" s="40">
        <f t="shared" si="38"/>
        <v>2</v>
      </c>
      <c r="O445" s="41" t="str">
        <f t="shared" si="39"/>
        <v>11</v>
      </c>
      <c r="P445" s="41">
        <f t="shared" si="40"/>
        <v>0</v>
      </c>
      <c r="Q445" s="42">
        <f t="shared" si="41"/>
        <v>660</v>
      </c>
      <c r="R445" s="42">
        <f t="shared" si="42"/>
        <v>11</v>
      </c>
      <c r="U445" s="39"/>
      <c r="V445" s="39"/>
      <c r="W445" s="10"/>
      <c r="X445" s="6"/>
    </row>
    <row r="446" spans="1:24">
      <c r="A446" s="44">
        <v>45352</v>
      </c>
      <c r="B446" s="1" t="str">
        <f t="shared" si="37"/>
        <v>marzo</v>
      </c>
      <c r="C446" t="s">
        <v>229</v>
      </c>
      <c r="D446" t="s">
        <v>230</v>
      </c>
      <c r="E446" t="str">
        <f>+VLOOKUP(F446,'[1]DIVIPOLA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5">
        <v>1</v>
      </c>
      <c r="N446" s="40">
        <f t="shared" si="38"/>
        <v>1</v>
      </c>
      <c r="O446" s="41" t="str">
        <f t="shared" si="39"/>
        <v>1</v>
      </c>
      <c r="P446" s="41">
        <f t="shared" si="40"/>
        <v>0</v>
      </c>
      <c r="Q446" s="42">
        <f t="shared" si="41"/>
        <v>60</v>
      </c>
      <c r="R446" s="42">
        <f t="shared" si="42"/>
        <v>1</v>
      </c>
      <c r="U446" s="39"/>
      <c r="V446" s="39"/>
      <c r="W446" s="10"/>
      <c r="X446" s="6"/>
    </row>
    <row r="447" spans="1:24">
      <c r="A447" s="44">
        <v>45352</v>
      </c>
      <c r="B447" s="1" t="str">
        <f t="shared" si="37"/>
        <v>marzo</v>
      </c>
      <c r="C447" t="s">
        <v>229</v>
      </c>
      <c r="D447" t="s">
        <v>230</v>
      </c>
      <c r="E447" t="str">
        <f>+VLOOKUP(F447,'[1]DIVIPOLA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5">
        <v>35</v>
      </c>
      <c r="N447" s="40">
        <f t="shared" si="38"/>
        <v>2</v>
      </c>
      <c r="O447" s="41" t="str">
        <f t="shared" si="39"/>
        <v>35</v>
      </c>
      <c r="P447" s="41">
        <f t="shared" si="40"/>
        <v>0</v>
      </c>
      <c r="Q447" s="42">
        <f t="shared" si="41"/>
        <v>2100</v>
      </c>
      <c r="R447" s="42">
        <f t="shared" si="42"/>
        <v>35</v>
      </c>
      <c r="U447" s="39"/>
      <c r="V447" s="39"/>
      <c r="W447" s="10"/>
      <c r="X447" s="6"/>
    </row>
    <row r="448" spans="1:24">
      <c r="A448" s="44">
        <v>45352</v>
      </c>
      <c r="B448" s="1" t="str">
        <f t="shared" si="37"/>
        <v>marzo</v>
      </c>
      <c r="C448" t="s">
        <v>229</v>
      </c>
      <c r="D448" t="s">
        <v>230</v>
      </c>
      <c r="E448" t="str">
        <f>+VLOOKUP(F448,'[1]DIVIPOLA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5">
        <v>830</v>
      </c>
      <c r="N448" s="40">
        <f t="shared" si="38"/>
        <v>3</v>
      </c>
      <c r="O448" s="41" t="str">
        <f t="shared" si="39"/>
        <v>83</v>
      </c>
      <c r="P448" s="41" t="str">
        <f t="shared" si="40"/>
        <v>0</v>
      </c>
      <c r="Q448" s="42">
        <f t="shared" si="41"/>
        <v>4980</v>
      </c>
      <c r="R448" s="42">
        <f t="shared" si="42"/>
        <v>83</v>
      </c>
      <c r="U448" s="39"/>
      <c r="V448" s="39"/>
      <c r="W448" s="10"/>
      <c r="X448" s="6"/>
    </row>
    <row r="449" spans="1:24">
      <c r="A449" s="44">
        <v>45352</v>
      </c>
      <c r="B449" s="1" t="str">
        <f t="shared" si="37"/>
        <v>marzo</v>
      </c>
      <c r="C449" t="s">
        <v>229</v>
      </c>
      <c r="D449" t="s">
        <v>230</v>
      </c>
      <c r="E449" t="str">
        <f>+VLOOKUP(F449,'[1]DIVIPOLA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5">
        <v>630</v>
      </c>
      <c r="N449" s="40">
        <f t="shared" si="38"/>
        <v>3</v>
      </c>
      <c r="O449" s="41" t="str">
        <f t="shared" si="39"/>
        <v>63</v>
      </c>
      <c r="P449" s="41" t="str">
        <f t="shared" si="40"/>
        <v>0</v>
      </c>
      <c r="Q449" s="42">
        <f t="shared" si="41"/>
        <v>3780</v>
      </c>
      <c r="R449" s="42">
        <f t="shared" si="42"/>
        <v>63</v>
      </c>
      <c r="U449" s="39"/>
      <c r="V449" s="39"/>
      <c r="W449" s="10"/>
      <c r="X449" s="6"/>
    </row>
    <row r="450" spans="1:24">
      <c r="A450" s="44">
        <v>45352</v>
      </c>
      <c r="B450" s="1" t="str">
        <f t="shared" si="37"/>
        <v>marzo</v>
      </c>
      <c r="C450" t="s">
        <v>235</v>
      </c>
      <c r="D450" t="s">
        <v>236</v>
      </c>
      <c r="E450" t="str">
        <f>+VLOOKUP(F450,'[1]DIVIPOLA MPIO'!$A$5:$B$1125,2,0)</f>
        <v>Valle del Cauca</v>
      </c>
      <c r="F450" t="s">
        <v>464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5">
        <v>251</v>
      </c>
      <c r="N450" s="40">
        <f t="shared" si="38"/>
        <v>3</v>
      </c>
      <c r="O450" s="41" t="str">
        <f t="shared" si="39"/>
        <v>25</v>
      </c>
      <c r="P450" s="41" t="str">
        <f t="shared" si="40"/>
        <v>1</v>
      </c>
      <c r="Q450" s="42">
        <f t="shared" si="41"/>
        <v>1501</v>
      </c>
      <c r="R450" s="42">
        <f t="shared" si="42"/>
        <v>25.016666666666666</v>
      </c>
      <c r="U450" s="39"/>
      <c r="V450" s="39"/>
      <c r="W450" s="10"/>
      <c r="X450" s="6"/>
    </row>
    <row r="451" spans="1:24">
      <c r="A451" s="44">
        <v>45352</v>
      </c>
      <c r="B451" s="1" t="str">
        <f t="shared" ref="B451:B514" si="43">TEXT(A451,"mmmm")</f>
        <v>marzo</v>
      </c>
      <c r="C451" t="s">
        <v>235</v>
      </c>
      <c r="D451" t="s">
        <v>236</v>
      </c>
      <c r="E451" t="str">
        <f>+VLOOKUP(F451,'[1]DIVIPOLA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5">
        <v>245</v>
      </c>
      <c r="N451" s="40">
        <f t="shared" ref="N451:N514" si="44">LEN($M451)</f>
        <v>3</v>
      </c>
      <c r="O451" s="41" t="str">
        <f t="shared" ref="O451:O514" si="45">IF(N451="1",$M451,IF(N451=2,LEFT($M451,2),LEFT($M451,2)))</f>
        <v>24</v>
      </c>
      <c r="P451" s="41" t="str">
        <f t="shared" ref="P451:P514" si="46">IF(N451&lt;=2,0,MID($M451,3,3))</f>
        <v>5</v>
      </c>
      <c r="Q451" s="42">
        <f t="shared" ref="Q451:Q514" si="47">(O451*60)+P451</f>
        <v>1445</v>
      </c>
      <c r="R451" s="42">
        <f t="shared" ref="R451:R514" si="48">+Q451/60</f>
        <v>24.083333333333332</v>
      </c>
      <c r="U451" s="39"/>
      <c r="V451" s="39"/>
      <c r="W451" s="10"/>
      <c r="X451" s="6"/>
    </row>
    <row r="452" spans="1:24">
      <c r="A452" s="44">
        <v>45352</v>
      </c>
      <c r="B452" s="1" t="str">
        <f t="shared" si="43"/>
        <v>marzo</v>
      </c>
      <c r="C452" t="s">
        <v>235</v>
      </c>
      <c r="D452" t="s">
        <v>236</v>
      </c>
      <c r="E452" t="str">
        <f>+VLOOKUP(F452,'[1]DIVIPOLA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5">
        <v>234</v>
      </c>
      <c r="N452" s="40">
        <f t="shared" si="44"/>
        <v>3</v>
      </c>
      <c r="O452" s="41" t="str">
        <f t="shared" si="45"/>
        <v>23</v>
      </c>
      <c r="P452" s="41" t="str">
        <f t="shared" si="46"/>
        <v>4</v>
      </c>
      <c r="Q452" s="42">
        <f t="shared" si="47"/>
        <v>1384</v>
      </c>
      <c r="R452" s="42">
        <f t="shared" si="48"/>
        <v>23.066666666666666</v>
      </c>
      <c r="U452" s="39"/>
      <c r="V452" s="39"/>
      <c r="W452" s="10"/>
      <c r="X452" s="6"/>
    </row>
    <row r="453" spans="1:24">
      <c r="A453" s="44">
        <v>45383</v>
      </c>
      <c r="B453" s="1" t="str">
        <f t="shared" si="43"/>
        <v>abril</v>
      </c>
      <c r="C453" t="s">
        <v>310</v>
      </c>
      <c r="D453" t="s">
        <v>311</v>
      </c>
      <c r="E453" t="str">
        <f>+VLOOKUP(F453,'[1]DIVIPOLA MPIO'!$A$5:$B$1125,2,0)</f>
        <v>Magdalena</v>
      </c>
      <c r="F453" t="s">
        <v>34</v>
      </c>
      <c r="G453" t="s">
        <v>312</v>
      </c>
      <c r="H453" t="s">
        <v>313</v>
      </c>
      <c r="I453" t="s">
        <v>314</v>
      </c>
      <c r="J453" t="s">
        <v>27</v>
      </c>
      <c r="K453" s="2">
        <v>26</v>
      </c>
      <c r="L453" s="2">
        <v>4103.38</v>
      </c>
      <c r="M453" s="25">
        <v>59</v>
      </c>
      <c r="N453" s="40">
        <f t="shared" si="44"/>
        <v>2</v>
      </c>
      <c r="O453" s="41" t="str">
        <f t="shared" si="45"/>
        <v>59</v>
      </c>
      <c r="P453" s="41">
        <f t="shared" si="46"/>
        <v>0</v>
      </c>
      <c r="Q453" s="42">
        <f t="shared" si="47"/>
        <v>3540</v>
      </c>
      <c r="R453" s="42">
        <f t="shared" si="48"/>
        <v>59</v>
      </c>
      <c r="U453" s="39"/>
      <c r="V453" s="39"/>
      <c r="W453" s="10"/>
      <c r="X453" s="6"/>
    </row>
    <row r="454" spans="1:24">
      <c r="A454" s="44">
        <v>45383</v>
      </c>
      <c r="B454" s="1" t="str">
        <f t="shared" si="43"/>
        <v>abril</v>
      </c>
      <c r="C454" t="s">
        <v>310</v>
      </c>
      <c r="D454" t="s">
        <v>311</v>
      </c>
      <c r="E454" t="str">
        <f>+VLOOKUP(F454,'[1]DIVIPOLA MPIO'!$A$5:$B$1125,2,0)</f>
        <v>Magdalena</v>
      </c>
      <c r="F454" t="s">
        <v>34</v>
      </c>
      <c r="G454" t="s">
        <v>312</v>
      </c>
      <c r="H454" t="s">
        <v>315</v>
      </c>
      <c r="I454" t="s">
        <v>314</v>
      </c>
      <c r="J454" t="s">
        <v>27</v>
      </c>
      <c r="K454" s="2">
        <v>26</v>
      </c>
      <c r="L454" s="2">
        <v>5831.1</v>
      </c>
      <c r="M454" s="25">
        <v>74</v>
      </c>
      <c r="N454" s="40">
        <f t="shared" si="44"/>
        <v>2</v>
      </c>
      <c r="O454" s="41" t="str">
        <f t="shared" si="45"/>
        <v>74</v>
      </c>
      <c r="P454" s="41">
        <f t="shared" si="46"/>
        <v>0</v>
      </c>
      <c r="Q454" s="42">
        <f t="shared" si="47"/>
        <v>4440</v>
      </c>
      <c r="R454" s="42">
        <f t="shared" si="48"/>
        <v>74</v>
      </c>
      <c r="U454" s="39"/>
      <c r="V454" s="39"/>
      <c r="W454" s="10"/>
      <c r="X454" s="6"/>
    </row>
    <row r="455" spans="1:24">
      <c r="A455" s="44">
        <v>45383</v>
      </c>
      <c r="B455" s="1" t="str">
        <f t="shared" si="43"/>
        <v>abril</v>
      </c>
      <c r="C455" t="s">
        <v>310</v>
      </c>
      <c r="D455" t="s">
        <v>311</v>
      </c>
      <c r="E455" t="str">
        <f>+VLOOKUP(F455,'[1]DIVIPOLA MPIO'!$A$5:$B$1125,2,0)</f>
        <v>Magdalena</v>
      </c>
      <c r="F455" t="s">
        <v>34</v>
      </c>
      <c r="G455" t="s">
        <v>312</v>
      </c>
      <c r="H455" t="s">
        <v>316</v>
      </c>
      <c r="I455" t="s">
        <v>314</v>
      </c>
      <c r="J455" t="s">
        <v>27</v>
      </c>
      <c r="K455" s="2">
        <v>20</v>
      </c>
      <c r="L455" s="2">
        <v>4448.21</v>
      </c>
      <c r="M455" s="25">
        <v>60</v>
      </c>
      <c r="N455" s="40">
        <f t="shared" si="44"/>
        <v>2</v>
      </c>
      <c r="O455" s="41" t="str">
        <f t="shared" si="45"/>
        <v>60</v>
      </c>
      <c r="P455" s="41">
        <f t="shared" si="46"/>
        <v>0</v>
      </c>
      <c r="Q455" s="42">
        <f t="shared" si="47"/>
        <v>3600</v>
      </c>
      <c r="R455" s="42">
        <f t="shared" si="48"/>
        <v>60</v>
      </c>
      <c r="U455" s="39"/>
      <c r="V455" s="39"/>
      <c r="W455" s="10"/>
      <c r="X455" s="6"/>
    </row>
    <row r="456" spans="1:24">
      <c r="A456" s="44">
        <v>45383</v>
      </c>
      <c r="B456" s="1" t="str">
        <f t="shared" si="43"/>
        <v>abril</v>
      </c>
      <c r="C456" t="s">
        <v>10</v>
      </c>
      <c r="D456" t="s">
        <v>11</v>
      </c>
      <c r="E456" t="str">
        <f>+VLOOKUP(F456,'[1]DIVIPOLA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5">
        <v>335</v>
      </c>
      <c r="N456" s="40">
        <f t="shared" si="44"/>
        <v>3</v>
      </c>
      <c r="O456" s="41" t="str">
        <f t="shared" si="45"/>
        <v>33</v>
      </c>
      <c r="P456" s="41" t="str">
        <f t="shared" si="46"/>
        <v>5</v>
      </c>
      <c r="Q456" s="42">
        <f t="shared" si="47"/>
        <v>1985</v>
      </c>
      <c r="R456" s="42">
        <f t="shared" si="48"/>
        <v>33.083333333333336</v>
      </c>
      <c r="U456" s="39"/>
      <c r="V456" s="39"/>
      <c r="W456" s="10"/>
      <c r="X456" s="6"/>
    </row>
    <row r="457" spans="1:24">
      <c r="A457" s="44">
        <v>45383</v>
      </c>
      <c r="B457" s="1" t="str">
        <f t="shared" si="43"/>
        <v>abril</v>
      </c>
      <c r="C457" t="s">
        <v>10</v>
      </c>
      <c r="D457" t="s">
        <v>11</v>
      </c>
      <c r="E457" t="str">
        <f>+VLOOKUP(F457,'[1]DIVIPOLA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5">
        <v>2</v>
      </c>
      <c r="N457" s="40">
        <f t="shared" si="44"/>
        <v>1</v>
      </c>
      <c r="O457" s="41" t="str">
        <f t="shared" si="45"/>
        <v>2</v>
      </c>
      <c r="P457" s="41">
        <f t="shared" si="46"/>
        <v>0</v>
      </c>
      <c r="Q457" s="42">
        <f t="shared" si="47"/>
        <v>120</v>
      </c>
      <c r="R457" s="42">
        <f t="shared" si="48"/>
        <v>2</v>
      </c>
      <c r="U457" s="39"/>
      <c r="V457" s="39"/>
      <c r="W457" s="10"/>
      <c r="X457" s="6"/>
    </row>
    <row r="458" spans="1:24">
      <c r="A458" s="44">
        <v>45383</v>
      </c>
      <c r="B458" s="1" t="str">
        <f t="shared" si="43"/>
        <v>abril</v>
      </c>
      <c r="C458" t="s">
        <v>10</v>
      </c>
      <c r="D458" t="s">
        <v>11</v>
      </c>
      <c r="E458" t="str">
        <f>+VLOOKUP(F458,'[1]DIVIPOLA MPIO'!$A$5:$B$1125,2,0)</f>
        <v>Casanare</v>
      </c>
      <c r="F458" t="s">
        <v>460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5">
        <v>830</v>
      </c>
      <c r="N458" s="40">
        <f t="shared" si="44"/>
        <v>3</v>
      </c>
      <c r="O458" s="41" t="str">
        <f t="shared" si="45"/>
        <v>83</v>
      </c>
      <c r="P458" s="41" t="str">
        <f t="shared" si="46"/>
        <v>0</v>
      </c>
      <c r="Q458" s="42">
        <f t="shared" si="47"/>
        <v>4980</v>
      </c>
      <c r="R458" s="42">
        <f t="shared" si="48"/>
        <v>83</v>
      </c>
      <c r="U458" s="39"/>
      <c r="V458" s="39"/>
      <c r="W458" s="10"/>
      <c r="X458" s="6"/>
    </row>
    <row r="459" spans="1:24">
      <c r="A459" s="44">
        <v>45383</v>
      </c>
      <c r="B459" s="1" t="str">
        <f t="shared" si="43"/>
        <v>abril</v>
      </c>
      <c r="C459" t="s">
        <v>10</v>
      </c>
      <c r="D459" t="s">
        <v>11</v>
      </c>
      <c r="E459" t="str">
        <f>+VLOOKUP(F459,'[1]DIVIPOLA MPIO'!$A$5:$B$1125,2,0)</f>
        <v>Casanare</v>
      </c>
      <c r="F459" t="s">
        <v>460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5">
        <v>1</v>
      </c>
      <c r="N459" s="40">
        <f t="shared" si="44"/>
        <v>1</v>
      </c>
      <c r="O459" s="41" t="str">
        <f t="shared" si="45"/>
        <v>1</v>
      </c>
      <c r="P459" s="41">
        <f t="shared" si="46"/>
        <v>0</v>
      </c>
      <c r="Q459" s="42">
        <f t="shared" si="47"/>
        <v>60</v>
      </c>
      <c r="R459" s="42">
        <f t="shared" si="48"/>
        <v>1</v>
      </c>
      <c r="U459" s="39"/>
      <c r="V459" s="39"/>
      <c r="W459" s="10"/>
      <c r="X459" s="6"/>
    </row>
    <row r="460" spans="1:24">
      <c r="A460" s="44">
        <v>45383</v>
      </c>
      <c r="B460" s="1" t="str">
        <f t="shared" si="43"/>
        <v>abril</v>
      </c>
      <c r="C460" t="s">
        <v>10</v>
      </c>
      <c r="D460" t="s">
        <v>11</v>
      </c>
      <c r="E460" t="str">
        <f>+VLOOKUP(F460,'[1]DIVIPOLA MPIO'!$A$5:$B$1125,2,0)</f>
        <v>Casanare</v>
      </c>
      <c r="F460" t="s">
        <v>460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5">
        <v>7</v>
      </c>
      <c r="N460" s="40">
        <f t="shared" si="44"/>
        <v>1</v>
      </c>
      <c r="O460" s="41" t="str">
        <f t="shared" si="45"/>
        <v>7</v>
      </c>
      <c r="P460" s="41">
        <f t="shared" si="46"/>
        <v>0</v>
      </c>
      <c r="Q460" s="42">
        <f t="shared" si="47"/>
        <v>420</v>
      </c>
      <c r="R460" s="42">
        <f t="shared" si="48"/>
        <v>7</v>
      </c>
      <c r="U460" s="39"/>
      <c r="V460" s="39"/>
      <c r="W460" s="10"/>
      <c r="X460" s="6"/>
    </row>
    <row r="461" spans="1:24">
      <c r="A461" s="44">
        <v>45383</v>
      </c>
      <c r="B461" s="1" t="str">
        <f t="shared" si="43"/>
        <v>abril</v>
      </c>
      <c r="C461" t="s">
        <v>10</v>
      </c>
      <c r="D461" t="s">
        <v>11</v>
      </c>
      <c r="E461" t="str">
        <f>+VLOOKUP(F461,'[1]DIVIPOLA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5">
        <v>9</v>
      </c>
      <c r="N461" s="40">
        <f t="shared" si="44"/>
        <v>1</v>
      </c>
      <c r="O461" s="41" t="str">
        <f t="shared" si="45"/>
        <v>9</v>
      </c>
      <c r="P461" s="41">
        <f t="shared" si="46"/>
        <v>0</v>
      </c>
      <c r="Q461" s="42">
        <f t="shared" si="47"/>
        <v>540</v>
      </c>
      <c r="R461" s="42">
        <f t="shared" si="48"/>
        <v>9</v>
      </c>
      <c r="U461" s="39"/>
      <c r="V461" s="39"/>
      <c r="W461" s="10"/>
      <c r="X461" s="6"/>
    </row>
    <row r="462" spans="1:24">
      <c r="A462" s="44">
        <v>45383</v>
      </c>
      <c r="B462" s="1" t="str">
        <f t="shared" si="43"/>
        <v>abril</v>
      </c>
      <c r="C462" t="s">
        <v>10</v>
      </c>
      <c r="D462" t="s">
        <v>11</v>
      </c>
      <c r="E462" t="str">
        <f>+VLOOKUP(F462,'[1]DIVIPOLA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5">
        <v>28</v>
      </c>
      <c r="N462" s="40">
        <f t="shared" si="44"/>
        <v>2</v>
      </c>
      <c r="O462" s="41" t="str">
        <f t="shared" si="45"/>
        <v>28</v>
      </c>
      <c r="P462" s="41">
        <f t="shared" si="46"/>
        <v>0</v>
      </c>
      <c r="Q462" s="42">
        <f t="shared" si="47"/>
        <v>1680</v>
      </c>
      <c r="R462" s="42">
        <f t="shared" si="48"/>
        <v>28</v>
      </c>
      <c r="U462" s="39"/>
      <c r="V462" s="39"/>
      <c r="W462" s="10"/>
      <c r="X462" s="6"/>
    </row>
    <row r="463" spans="1:24">
      <c r="A463" s="44">
        <v>45383</v>
      </c>
      <c r="B463" s="1" t="str">
        <f t="shared" si="43"/>
        <v>abril</v>
      </c>
      <c r="C463" t="s">
        <v>10</v>
      </c>
      <c r="D463" t="s">
        <v>11</v>
      </c>
      <c r="E463" t="str">
        <f>+VLOOKUP(F463,'[1]DIVIPOLA MPIO'!$A$5:$B$1125,2,0)</f>
        <v>Casanare</v>
      </c>
      <c r="F463" t="s">
        <v>465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5">
        <v>26</v>
      </c>
      <c r="N463" s="40">
        <f t="shared" si="44"/>
        <v>2</v>
      </c>
      <c r="O463" s="41" t="str">
        <f t="shared" si="45"/>
        <v>26</v>
      </c>
      <c r="P463" s="41">
        <f t="shared" si="46"/>
        <v>0</v>
      </c>
      <c r="Q463" s="42">
        <f t="shared" si="47"/>
        <v>1560</v>
      </c>
      <c r="R463" s="42">
        <f t="shared" si="48"/>
        <v>26</v>
      </c>
      <c r="U463" s="39"/>
      <c r="V463" s="39"/>
      <c r="W463" s="10"/>
      <c r="X463" s="6"/>
    </row>
    <row r="464" spans="1:24">
      <c r="A464" s="44">
        <v>45383</v>
      </c>
      <c r="B464" s="1" t="str">
        <f t="shared" si="43"/>
        <v>abril</v>
      </c>
      <c r="C464" t="s">
        <v>10</v>
      </c>
      <c r="D464" t="s">
        <v>11</v>
      </c>
      <c r="E464" t="str">
        <f>+VLOOKUP(F464,'[1]DIVIPOLA MPIO'!$A$5:$B$1125,2,0)</f>
        <v>Casanare</v>
      </c>
      <c r="F464" t="s">
        <v>465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5">
        <v>2333</v>
      </c>
      <c r="N464" s="40">
        <f t="shared" si="44"/>
        <v>4</v>
      </c>
      <c r="O464" s="41" t="str">
        <f t="shared" si="45"/>
        <v>23</v>
      </c>
      <c r="P464" s="41" t="str">
        <f t="shared" si="46"/>
        <v>33</v>
      </c>
      <c r="Q464" s="42">
        <f t="shared" si="47"/>
        <v>1413</v>
      </c>
      <c r="R464" s="42">
        <f t="shared" si="48"/>
        <v>23.55</v>
      </c>
      <c r="U464" s="39"/>
      <c r="V464" s="39"/>
      <c r="W464" s="10"/>
      <c r="X464" s="6"/>
    </row>
    <row r="465" spans="1:24">
      <c r="A465" s="44">
        <v>45383</v>
      </c>
      <c r="B465" s="1" t="str">
        <f t="shared" si="43"/>
        <v>abril</v>
      </c>
      <c r="C465" t="s">
        <v>10</v>
      </c>
      <c r="D465" t="s">
        <v>11</v>
      </c>
      <c r="E465" t="str">
        <f>+VLOOKUP(F465,'[1]DIVIPOLA MPIO'!$A$5:$B$1125,2,0)</f>
        <v>Casanare</v>
      </c>
      <c r="F465" t="s">
        <v>465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5">
        <v>835</v>
      </c>
      <c r="N465" s="40">
        <f t="shared" si="44"/>
        <v>3</v>
      </c>
      <c r="O465" s="41" t="str">
        <f t="shared" si="45"/>
        <v>83</v>
      </c>
      <c r="P465" s="41" t="str">
        <f t="shared" si="46"/>
        <v>5</v>
      </c>
      <c r="Q465" s="42">
        <f t="shared" si="47"/>
        <v>4985</v>
      </c>
      <c r="R465" s="42">
        <f t="shared" si="48"/>
        <v>83.083333333333329</v>
      </c>
      <c r="U465" s="39"/>
      <c r="V465" s="39"/>
      <c r="W465" s="10"/>
      <c r="X465" s="6"/>
    </row>
    <row r="466" spans="1:24">
      <c r="A466" s="44">
        <v>45383</v>
      </c>
      <c r="B466" s="1" t="str">
        <f t="shared" si="43"/>
        <v>abril</v>
      </c>
      <c r="C466" t="s">
        <v>10</v>
      </c>
      <c r="D466" t="s">
        <v>11</v>
      </c>
      <c r="E466" t="str">
        <f>+VLOOKUP(F466,'[1]DIVIPOLA MPIO'!$A$5:$B$1125,2,0)</f>
        <v>Casanare</v>
      </c>
      <c r="F466" t="s">
        <v>465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5">
        <v>3</v>
      </c>
      <c r="N466" s="40">
        <f t="shared" si="44"/>
        <v>1</v>
      </c>
      <c r="O466" s="41" t="str">
        <f t="shared" si="45"/>
        <v>3</v>
      </c>
      <c r="P466" s="41">
        <f t="shared" si="46"/>
        <v>0</v>
      </c>
      <c r="Q466" s="42">
        <f t="shared" si="47"/>
        <v>180</v>
      </c>
      <c r="R466" s="42">
        <f t="shared" si="48"/>
        <v>3</v>
      </c>
      <c r="U466" s="39"/>
      <c r="V466" s="39"/>
      <c r="W466" s="10"/>
      <c r="X466" s="6"/>
    </row>
    <row r="467" spans="1:24">
      <c r="A467" s="44">
        <v>45383</v>
      </c>
      <c r="B467" s="1" t="str">
        <f t="shared" si="43"/>
        <v>abril</v>
      </c>
      <c r="C467" t="s">
        <v>10</v>
      </c>
      <c r="D467" t="s">
        <v>11</v>
      </c>
      <c r="E467" t="str">
        <f>+VLOOKUP(F467,'[1]DIVIPOLA MPIO'!$A$5:$B$1125,2,0)</f>
        <v>Casanare</v>
      </c>
      <c r="F467" t="s">
        <v>465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5">
        <v>3</v>
      </c>
      <c r="N467" s="40">
        <f t="shared" si="44"/>
        <v>1</v>
      </c>
      <c r="O467" s="41" t="str">
        <f t="shared" si="45"/>
        <v>3</v>
      </c>
      <c r="P467" s="41">
        <f t="shared" si="46"/>
        <v>0</v>
      </c>
      <c r="Q467" s="42">
        <f t="shared" si="47"/>
        <v>180</v>
      </c>
      <c r="R467" s="42">
        <f t="shared" si="48"/>
        <v>3</v>
      </c>
      <c r="U467" s="39"/>
      <c r="V467" s="39"/>
      <c r="W467" s="10"/>
      <c r="X467" s="6"/>
    </row>
    <row r="468" spans="1:24">
      <c r="A468" s="44">
        <v>45383</v>
      </c>
      <c r="B468" s="1" t="str">
        <f t="shared" si="43"/>
        <v>abril</v>
      </c>
      <c r="C468" t="s">
        <v>10</v>
      </c>
      <c r="D468" t="s">
        <v>11</v>
      </c>
      <c r="E468" t="str">
        <f>+VLOOKUP(F468,'[1]DIVIPOLA MPIO'!$A$5:$B$1125,2,0)</f>
        <v>Casanare</v>
      </c>
      <c r="F468" t="s">
        <v>465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5">
        <v>5</v>
      </c>
      <c r="N468" s="40">
        <f t="shared" si="44"/>
        <v>1</v>
      </c>
      <c r="O468" s="41" t="str">
        <f t="shared" si="45"/>
        <v>5</v>
      </c>
      <c r="P468" s="41">
        <f t="shared" si="46"/>
        <v>0</v>
      </c>
      <c r="Q468" s="42">
        <f t="shared" si="47"/>
        <v>300</v>
      </c>
      <c r="R468" s="42">
        <f t="shared" si="48"/>
        <v>5</v>
      </c>
      <c r="U468" s="39"/>
      <c r="V468" s="39"/>
      <c r="W468" s="10"/>
      <c r="X468" s="6"/>
    </row>
    <row r="469" spans="1:24">
      <c r="A469" s="44">
        <v>45383</v>
      </c>
      <c r="B469" s="1" t="str">
        <f t="shared" si="43"/>
        <v>abril</v>
      </c>
      <c r="C469" t="s">
        <v>10</v>
      </c>
      <c r="D469" t="s">
        <v>11</v>
      </c>
      <c r="E469" t="str">
        <f>+VLOOKUP(F469,'[1]DIVIPOLA MPIO'!$A$5:$B$1125,2,0)</f>
        <v>Bolívar</v>
      </c>
      <c r="F469" t="s">
        <v>467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5">
        <v>2</v>
      </c>
      <c r="N469" s="40">
        <f t="shared" si="44"/>
        <v>1</v>
      </c>
      <c r="O469" s="41" t="str">
        <f t="shared" si="45"/>
        <v>2</v>
      </c>
      <c r="P469" s="41">
        <f t="shared" si="46"/>
        <v>0</v>
      </c>
      <c r="Q469" s="42">
        <f t="shared" si="47"/>
        <v>120</v>
      </c>
      <c r="R469" s="42">
        <f t="shared" si="48"/>
        <v>2</v>
      </c>
      <c r="U469" s="39"/>
      <c r="V469" s="39"/>
      <c r="W469" s="10"/>
      <c r="X469" s="6"/>
    </row>
    <row r="470" spans="1:24">
      <c r="A470" s="44">
        <v>45383</v>
      </c>
      <c r="B470" s="1" t="str">
        <f t="shared" si="43"/>
        <v>abril</v>
      </c>
      <c r="C470" t="s">
        <v>22</v>
      </c>
      <c r="D470" t="s">
        <v>23</v>
      </c>
      <c r="E470" t="str">
        <f>+VLOOKUP(F470,'[1]DIVIPOLA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5">
        <v>354</v>
      </c>
      <c r="N470" s="40">
        <f t="shared" si="44"/>
        <v>3</v>
      </c>
      <c r="O470" s="41" t="str">
        <f t="shared" si="45"/>
        <v>35</v>
      </c>
      <c r="P470" s="41" t="str">
        <f t="shared" si="46"/>
        <v>4</v>
      </c>
      <c r="Q470" s="42">
        <f t="shared" si="47"/>
        <v>2104</v>
      </c>
      <c r="R470" s="42">
        <f t="shared" si="48"/>
        <v>35.06666666666667</v>
      </c>
      <c r="U470" s="39"/>
      <c r="V470" s="39"/>
      <c r="W470" s="10"/>
      <c r="X470" s="6"/>
    </row>
    <row r="471" spans="1:24">
      <c r="A471" s="44">
        <v>45383</v>
      </c>
      <c r="B471" s="1" t="str">
        <f t="shared" si="43"/>
        <v>abril</v>
      </c>
      <c r="C471" t="s">
        <v>22</v>
      </c>
      <c r="D471" t="s">
        <v>23</v>
      </c>
      <c r="E471" t="str">
        <f>+VLOOKUP(F471,'[1]DIVIPOLA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5">
        <v>4</v>
      </c>
      <c r="N471" s="40">
        <f t="shared" si="44"/>
        <v>1</v>
      </c>
      <c r="O471" s="41" t="str">
        <f t="shared" si="45"/>
        <v>4</v>
      </c>
      <c r="P471" s="41">
        <f t="shared" si="46"/>
        <v>0</v>
      </c>
      <c r="Q471" s="42">
        <f t="shared" si="47"/>
        <v>240</v>
      </c>
      <c r="R471" s="42">
        <f t="shared" si="48"/>
        <v>4</v>
      </c>
      <c r="U471" s="39"/>
      <c r="V471" s="39"/>
      <c r="W471" s="10"/>
      <c r="X471" s="6"/>
    </row>
    <row r="472" spans="1:24">
      <c r="A472" s="44">
        <v>45383</v>
      </c>
      <c r="B472" s="1" t="str">
        <f t="shared" si="43"/>
        <v>abril</v>
      </c>
      <c r="C472" t="s">
        <v>22</v>
      </c>
      <c r="D472" t="s">
        <v>23</v>
      </c>
      <c r="E472" t="str">
        <f>+VLOOKUP(F472,'[1]DIVIPOLA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5">
        <v>506</v>
      </c>
      <c r="N472" s="40">
        <f t="shared" si="44"/>
        <v>3</v>
      </c>
      <c r="O472" s="41" t="str">
        <f t="shared" si="45"/>
        <v>50</v>
      </c>
      <c r="P472" s="41" t="str">
        <f t="shared" si="46"/>
        <v>6</v>
      </c>
      <c r="Q472" s="42">
        <f t="shared" si="47"/>
        <v>3006</v>
      </c>
      <c r="R472" s="42">
        <f t="shared" si="48"/>
        <v>50.1</v>
      </c>
      <c r="U472" s="39"/>
      <c r="V472" s="39"/>
      <c r="W472" s="10"/>
      <c r="X472" s="6"/>
    </row>
    <row r="473" spans="1:24">
      <c r="A473" s="44">
        <v>45383</v>
      </c>
      <c r="B473" s="1" t="str">
        <f t="shared" si="43"/>
        <v>abril</v>
      </c>
      <c r="C473" t="s">
        <v>22</v>
      </c>
      <c r="D473" t="s">
        <v>23</v>
      </c>
      <c r="E473" t="str">
        <f>+VLOOKUP(F473,'[1]DIVIPOLA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5">
        <v>212</v>
      </c>
      <c r="N473" s="40">
        <f t="shared" si="44"/>
        <v>3</v>
      </c>
      <c r="O473" s="41" t="str">
        <f t="shared" si="45"/>
        <v>21</v>
      </c>
      <c r="P473" s="41" t="str">
        <f t="shared" si="46"/>
        <v>2</v>
      </c>
      <c r="Q473" s="42">
        <f t="shared" si="47"/>
        <v>1262</v>
      </c>
      <c r="R473" s="42">
        <f t="shared" si="48"/>
        <v>21.033333333333335</v>
      </c>
      <c r="U473" s="39"/>
      <c r="V473" s="39"/>
      <c r="W473" s="10"/>
      <c r="X473" s="6"/>
    </row>
    <row r="474" spans="1:24">
      <c r="A474" s="44">
        <v>45383</v>
      </c>
      <c r="B474" s="1" t="str">
        <f t="shared" si="43"/>
        <v>abril</v>
      </c>
      <c r="C474" t="s">
        <v>22</v>
      </c>
      <c r="D474" t="s">
        <v>23</v>
      </c>
      <c r="E474" t="str">
        <f>+VLOOKUP(F474,'[1]DIVIPOLA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5">
        <v>2954</v>
      </c>
      <c r="N474" s="40">
        <f t="shared" si="44"/>
        <v>4</v>
      </c>
      <c r="O474" s="41" t="str">
        <f t="shared" si="45"/>
        <v>29</v>
      </c>
      <c r="P474" s="41" t="str">
        <f t="shared" si="46"/>
        <v>54</v>
      </c>
      <c r="Q474" s="42">
        <f t="shared" si="47"/>
        <v>1794</v>
      </c>
      <c r="R474" s="42">
        <f t="shared" si="48"/>
        <v>29.9</v>
      </c>
      <c r="U474" s="39"/>
      <c r="V474" s="39"/>
      <c r="W474" s="10"/>
      <c r="X474" s="6"/>
    </row>
    <row r="475" spans="1:24">
      <c r="A475" s="44">
        <v>45383</v>
      </c>
      <c r="B475" s="1" t="str">
        <f t="shared" si="43"/>
        <v>abril</v>
      </c>
      <c r="C475" t="s">
        <v>22</v>
      </c>
      <c r="D475" t="s">
        <v>23</v>
      </c>
      <c r="E475" t="str">
        <f>+VLOOKUP(F475,'[1]DIVIPOLA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5">
        <v>2148</v>
      </c>
      <c r="N475" s="40">
        <f t="shared" si="44"/>
        <v>4</v>
      </c>
      <c r="O475" s="41" t="str">
        <f t="shared" si="45"/>
        <v>21</v>
      </c>
      <c r="P475" s="41" t="str">
        <f t="shared" si="46"/>
        <v>48</v>
      </c>
      <c r="Q475" s="42">
        <f t="shared" si="47"/>
        <v>1308</v>
      </c>
      <c r="R475" s="42">
        <f t="shared" si="48"/>
        <v>21.8</v>
      </c>
      <c r="U475" s="39"/>
      <c r="V475" s="39"/>
      <c r="W475" s="10"/>
      <c r="X475" s="6"/>
    </row>
    <row r="476" spans="1:24">
      <c r="A476" s="44">
        <v>45383</v>
      </c>
      <c r="B476" s="1" t="str">
        <f t="shared" si="43"/>
        <v>abril</v>
      </c>
      <c r="C476" t="s">
        <v>22</v>
      </c>
      <c r="D476" t="s">
        <v>23</v>
      </c>
      <c r="E476" t="str">
        <f>+VLOOKUP(F476,'[1]DIVIPOLA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5">
        <v>5618</v>
      </c>
      <c r="N476" s="40">
        <f t="shared" si="44"/>
        <v>4</v>
      </c>
      <c r="O476" s="41" t="str">
        <f t="shared" si="45"/>
        <v>56</v>
      </c>
      <c r="P476" s="41" t="str">
        <f t="shared" si="46"/>
        <v>18</v>
      </c>
      <c r="Q476" s="42">
        <f t="shared" si="47"/>
        <v>3378</v>
      </c>
      <c r="R476" s="42">
        <f t="shared" si="48"/>
        <v>56.3</v>
      </c>
      <c r="U476" s="39"/>
      <c r="V476" s="39"/>
      <c r="W476" s="10"/>
      <c r="X476" s="6"/>
    </row>
    <row r="477" spans="1:24">
      <c r="A477" s="44">
        <v>45383</v>
      </c>
      <c r="B477" s="1" t="str">
        <f t="shared" si="43"/>
        <v>abril</v>
      </c>
      <c r="C477" t="s">
        <v>22</v>
      </c>
      <c r="D477" t="s">
        <v>23</v>
      </c>
      <c r="E477" t="str">
        <f>+VLOOKUP(F477,'[1]DIVIPOLA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5">
        <v>1118</v>
      </c>
      <c r="N477" s="40">
        <f t="shared" si="44"/>
        <v>4</v>
      </c>
      <c r="O477" s="41" t="str">
        <f t="shared" si="45"/>
        <v>11</v>
      </c>
      <c r="P477" s="41" t="str">
        <f t="shared" si="46"/>
        <v>18</v>
      </c>
      <c r="Q477" s="42">
        <f t="shared" si="47"/>
        <v>678</v>
      </c>
      <c r="R477" s="42">
        <f t="shared" si="48"/>
        <v>11.3</v>
      </c>
      <c r="U477" s="39"/>
      <c r="V477" s="39"/>
      <c r="W477" s="10"/>
      <c r="X477" s="6"/>
    </row>
    <row r="478" spans="1:24">
      <c r="A478" s="44">
        <v>45383</v>
      </c>
      <c r="B478" s="1" t="str">
        <f t="shared" si="43"/>
        <v>abril</v>
      </c>
      <c r="C478" t="s">
        <v>22</v>
      </c>
      <c r="D478" t="s">
        <v>23</v>
      </c>
      <c r="E478" t="str">
        <f>+VLOOKUP(F478,'[1]DIVIPOLA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5">
        <v>1712</v>
      </c>
      <c r="N478" s="40">
        <f t="shared" si="44"/>
        <v>4</v>
      </c>
      <c r="O478" s="41" t="str">
        <f t="shared" si="45"/>
        <v>17</v>
      </c>
      <c r="P478" s="41" t="str">
        <f t="shared" si="46"/>
        <v>12</v>
      </c>
      <c r="Q478" s="42">
        <f t="shared" si="47"/>
        <v>1032</v>
      </c>
      <c r="R478" s="42">
        <f t="shared" si="48"/>
        <v>17.2</v>
      </c>
      <c r="U478" s="39"/>
      <c r="V478" s="39"/>
      <c r="W478" s="10"/>
      <c r="X478" s="6"/>
    </row>
    <row r="479" spans="1:24">
      <c r="A479" s="44">
        <v>45383</v>
      </c>
      <c r="B479" s="1" t="str">
        <f t="shared" si="43"/>
        <v>abril</v>
      </c>
      <c r="C479" t="s">
        <v>22</v>
      </c>
      <c r="D479" t="s">
        <v>23</v>
      </c>
      <c r="E479" t="str">
        <f>+VLOOKUP(F479,'[1]DIVIPOLA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5">
        <v>5018</v>
      </c>
      <c r="N479" s="40">
        <f t="shared" si="44"/>
        <v>4</v>
      </c>
      <c r="O479" s="41" t="str">
        <f t="shared" si="45"/>
        <v>50</v>
      </c>
      <c r="P479" s="41" t="str">
        <f t="shared" si="46"/>
        <v>18</v>
      </c>
      <c r="Q479" s="42">
        <f t="shared" si="47"/>
        <v>3018</v>
      </c>
      <c r="R479" s="42">
        <f t="shared" si="48"/>
        <v>50.3</v>
      </c>
      <c r="U479" s="39"/>
      <c r="V479" s="39"/>
      <c r="W479" s="10"/>
      <c r="X479" s="6"/>
    </row>
    <row r="480" spans="1:24">
      <c r="A480" s="44">
        <v>45383</v>
      </c>
      <c r="B480" s="1" t="str">
        <f t="shared" si="43"/>
        <v>abril</v>
      </c>
      <c r="C480" t="s">
        <v>253</v>
      </c>
      <c r="D480" t="s">
        <v>254</v>
      </c>
      <c r="E480" t="str">
        <f>+VLOOKUP(F480,'[1]DIVIPOLA MPIO'!$A$5:$B$1125,2,0)</f>
        <v>Casanare</v>
      </c>
      <c r="F480" t="s">
        <v>12</v>
      </c>
      <c r="G480" t="s">
        <v>255</v>
      </c>
      <c r="H480" t="s">
        <v>336</v>
      </c>
      <c r="I480" t="s">
        <v>15</v>
      </c>
      <c r="J480" t="s">
        <v>16</v>
      </c>
      <c r="K480" s="2">
        <v>16</v>
      </c>
      <c r="L480" s="2">
        <v>200</v>
      </c>
      <c r="M480" s="25">
        <v>54</v>
      </c>
      <c r="N480" s="40">
        <f t="shared" si="44"/>
        <v>2</v>
      </c>
      <c r="O480" s="41" t="str">
        <f t="shared" si="45"/>
        <v>54</v>
      </c>
      <c r="P480" s="41">
        <f t="shared" si="46"/>
        <v>0</v>
      </c>
      <c r="Q480" s="42">
        <f t="shared" si="47"/>
        <v>3240</v>
      </c>
      <c r="R480" s="42">
        <f t="shared" si="48"/>
        <v>54</v>
      </c>
      <c r="U480" s="39"/>
      <c r="V480" s="39"/>
      <c r="W480" s="10"/>
      <c r="X480" s="6"/>
    </row>
    <row r="481" spans="1:24">
      <c r="A481" s="44">
        <v>45383</v>
      </c>
      <c r="B481" s="1" t="str">
        <f t="shared" si="43"/>
        <v>abril</v>
      </c>
      <c r="C481" t="s">
        <v>253</v>
      </c>
      <c r="D481" t="s">
        <v>254</v>
      </c>
      <c r="E481" t="str">
        <f>+VLOOKUP(F481,'[1]DIVIPOLA MPIO'!$A$5:$B$1125,2,0)</f>
        <v>Casanare</v>
      </c>
      <c r="F481" t="s">
        <v>12</v>
      </c>
      <c r="G481" t="s">
        <v>255</v>
      </c>
      <c r="H481" t="s">
        <v>256</v>
      </c>
      <c r="I481" t="s">
        <v>92</v>
      </c>
      <c r="J481" t="s">
        <v>16</v>
      </c>
      <c r="K481" s="2">
        <v>20</v>
      </c>
      <c r="L481" s="2">
        <v>250</v>
      </c>
      <c r="M481" s="25">
        <v>67</v>
      </c>
      <c r="N481" s="40">
        <f t="shared" si="44"/>
        <v>2</v>
      </c>
      <c r="O481" s="41" t="str">
        <f t="shared" si="45"/>
        <v>67</v>
      </c>
      <c r="P481" s="41">
        <f t="shared" si="46"/>
        <v>0</v>
      </c>
      <c r="Q481" s="42">
        <f t="shared" si="47"/>
        <v>4020</v>
      </c>
      <c r="R481" s="42">
        <f t="shared" si="48"/>
        <v>67</v>
      </c>
      <c r="U481" s="39"/>
      <c r="V481" s="39"/>
      <c r="W481" s="10"/>
      <c r="X481" s="6"/>
    </row>
    <row r="482" spans="1:24">
      <c r="A482" s="44">
        <v>45383</v>
      </c>
      <c r="B482" s="1" t="str">
        <f t="shared" si="43"/>
        <v>abril</v>
      </c>
      <c r="C482" t="s">
        <v>253</v>
      </c>
      <c r="D482" t="s">
        <v>254</v>
      </c>
      <c r="E482" t="str">
        <f>+VLOOKUP(F482,'[1]DIVIPOLA MPIO'!$A$5:$B$1125,2,0)</f>
        <v>Casanare</v>
      </c>
      <c r="F482" t="s">
        <v>12</v>
      </c>
      <c r="G482" t="s">
        <v>337</v>
      </c>
      <c r="H482" t="s">
        <v>336</v>
      </c>
      <c r="I482" t="s">
        <v>15</v>
      </c>
      <c r="J482" t="s">
        <v>16</v>
      </c>
      <c r="K482" s="2">
        <v>12</v>
      </c>
      <c r="L482" s="2">
        <v>150</v>
      </c>
      <c r="M482" s="25">
        <v>39</v>
      </c>
      <c r="N482" s="40">
        <f t="shared" si="44"/>
        <v>2</v>
      </c>
      <c r="O482" s="41" t="str">
        <f t="shared" si="45"/>
        <v>39</v>
      </c>
      <c r="P482" s="41">
        <f t="shared" si="46"/>
        <v>0</v>
      </c>
      <c r="Q482" s="42">
        <f t="shared" si="47"/>
        <v>2340</v>
      </c>
      <c r="R482" s="42">
        <f t="shared" si="48"/>
        <v>39</v>
      </c>
      <c r="U482" s="39"/>
      <c r="V482" s="39"/>
      <c r="W482" s="10"/>
      <c r="X482" s="6"/>
    </row>
    <row r="483" spans="1:24">
      <c r="A483" s="44">
        <v>45383</v>
      </c>
      <c r="B483" s="1" t="str">
        <f t="shared" si="43"/>
        <v>abril</v>
      </c>
      <c r="C483" t="s">
        <v>253</v>
      </c>
      <c r="D483" t="s">
        <v>254</v>
      </c>
      <c r="E483" t="str">
        <f>+VLOOKUP(F483,'[1]DIVIPOLA MPIO'!$A$5:$B$1125,2,0)</f>
        <v>Casanare</v>
      </c>
      <c r="F483" t="s">
        <v>12</v>
      </c>
      <c r="G483" t="s">
        <v>337</v>
      </c>
      <c r="H483" t="s">
        <v>256</v>
      </c>
      <c r="I483" t="s">
        <v>92</v>
      </c>
      <c r="J483" t="s">
        <v>16</v>
      </c>
      <c r="K483" s="2">
        <v>72</v>
      </c>
      <c r="L483" s="2">
        <v>900</v>
      </c>
      <c r="M483" s="25">
        <v>24</v>
      </c>
      <c r="N483" s="40">
        <f t="shared" si="44"/>
        <v>2</v>
      </c>
      <c r="O483" s="41" t="str">
        <f t="shared" si="45"/>
        <v>24</v>
      </c>
      <c r="P483" s="41">
        <f t="shared" si="46"/>
        <v>0</v>
      </c>
      <c r="Q483" s="42">
        <f t="shared" si="47"/>
        <v>1440</v>
      </c>
      <c r="R483" s="42">
        <f t="shared" si="48"/>
        <v>24</v>
      </c>
      <c r="U483" s="39"/>
      <c r="V483" s="39"/>
      <c r="W483" s="10"/>
      <c r="X483" s="6"/>
    </row>
    <row r="484" spans="1:24">
      <c r="A484" s="44">
        <v>45383</v>
      </c>
      <c r="B484" s="1" t="str">
        <f t="shared" si="43"/>
        <v>abril</v>
      </c>
      <c r="C484" t="s">
        <v>253</v>
      </c>
      <c r="D484" t="s">
        <v>254</v>
      </c>
      <c r="E484" t="str">
        <f>+VLOOKUP(F484,'[1]DIVIPOLA MPIO'!$A$5:$B$1125,2,0)</f>
        <v>Casanare</v>
      </c>
      <c r="F484" t="s">
        <v>338</v>
      </c>
      <c r="G484" t="s">
        <v>339</v>
      </c>
      <c r="H484" t="s">
        <v>256</v>
      </c>
      <c r="I484" t="s">
        <v>92</v>
      </c>
      <c r="J484" t="s">
        <v>16</v>
      </c>
      <c r="K484" s="2">
        <v>28</v>
      </c>
      <c r="L484" s="2">
        <v>350</v>
      </c>
      <c r="M484" s="25">
        <v>94</v>
      </c>
      <c r="N484" s="40">
        <f t="shared" si="44"/>
        <v>2</v>
      </c>
      <c r="O484" s="41" t="str">
        <f t="shared" si="45"/>
        <v>94</v>
      </c>
      <c r="P484" s="41">
        <f t="shared" si="46"/>
        <v>0</v>
      </c>
      <c r="Q484" s="42">
        <f t="shared" si="47"/>
        <v>5640</v>
      </c>
      <c r="R484" s="42">
        <f t="shared" si="48"/>
        <v>94</v>
      </c>
      <c r="U484" s="39"/>
      <c r="V484" s="39"/>
      <c r="W484" s="10"/>
      <c r="X484" s="6"/>
    </row>
    <row r="485" spans="1:24">
      <c r="A485" s="44">
        <v>45383</v>
      </c>
      <c r="B485" s="1" t="str">
        <f t="shared" si="43"/>
        <v>abril</v>
      </c>
      <c r="C485" t="s">
        <v>253</v>
      </c>
      <c r="D485" t="s">
        <v>254</v>
      </c>
      <c r="E485" t="str">
        <f>+VLOOKUP(F485,'[1]DIVIPOLA MPIO'!$A$5:$B$1125,2,0)</f>
        <v>Casanare</v>
      </c>
      <c r="F485" t="s">
        <v>338</v>
      </c>
      <c r="G485" t="s">
        <v>340</v>
      </c>
      <c r="H485" t="s">
        <v>256</v>
      </c>
      <c r="I485" t="s">
        <v>92</v>
      </c>
      <c r="J485" t="s">
        <v>16</v>
      </c>
      <c r="K485" s="2">
        <v>9</v>
      </c>
      <c r="L485" s="2">
        <v>112.5</v>
      </c>
      <c r="M485" s="25">
        <v>31</v>
      </c>
      <c r="N485" s="40">
        <f t="shared" si="44"/>
        <v>2</v>
      </c>
      <c r="O485" s="41" t="str">
        <f t="shared" si="45"/>
        <v>31</v>
      </c>
      <c r="P485" s="41">
        <f t="shared" si="46"/>
        <v>0</v>
      </c>
      <c r="Q485" s="42">
        <f t="shared" si="47"/>
        <v>1860</v>
      </c>
      <c r="R485" s="42">
        <f t="shared" si="48"/>
        <v>31</v>
      </c>
      <c r="U485" s="39"/>
      <c r="V485" s="39"/>
      <c r="W485" s="10"/>
      <c r="X485" s="6"/>
    </row>
    <row r="486" spans="1:24">
      <c r="A486" s="44">
        <v>45383</v>
      </c>
      <c r="B486" s="1" t="str">
        <f t="shared" si="43"/>
        <v>abril</v>
      </c>
      <c r="C486" t="s">
        <v>38</v>
      </c>
      <c r="D486" t="s">
        <v>39</v>
      </c>
      <c r="E486" t="str">
        <f>+VLOOKUP(F486,'[1]DIVIPOLA MPIO'!$A$5:$B$1125,2,0)</f>
        <v>Antioquia</v>
      </c>
      <c r="F486" t="s">
        <v>454</v>
      </c>
      <c r="G486" t="s">
        <v>41</v>
      </c>
      <c r="H486" t="s">
        <v>42</v>
      </c>
      <c r="I486" t="s">
        <v>43</v>
      </c>
      <c r="J486" t="s">
        <v>27</v>
      </c>
      <c r="K486" s="2">
        <v>79</v>
      </c>
      <c r="L486" s="2">
        <v>6079.2</v>
      </c>
      <c r="M486" s="25">
        <v>45</v>
      </c>
      <c r="N486" s="40">
        <f t="shared" si="44"/>
        <v>2</v>
      </c>
      <c r="O486" s="41" t="str">
        <f t="shared" si="45"/>
        <v>45</v>
      </c>
      <c r="P486" s="41">
        <f t="shared" si="46"/>
        <v>0</v>
      </c>
      <c r="Q486" s="42">
        <f t="shared" si="47"/>
        <v>2700</v>
      </c>
      <c r="R486" s="42">
        <f t="shared" si="48"/>
        <v>45</v>
      </c>
      <c r="U486" s="39"/>
      <c r="V486" s="39"/>
      <c r="W486" s="10"/>
      <c r="X486" s="6"/>
    </row>
    <row r="487" spans="1:24">
      <c r="A487" s="44">
        <v>45383</v>
      </c>
      <c r="B487" s="1" t="str">
        <f t="shared" si="43"/>
        <v>abril</v>
      </c>
      <c r="C487" t="s">
        <v>38</v>
      </c>
      <c r="D487" t="s">
        <v>39</v>
      </c>
      <c r="E487" t="str">
        <f>+VLOOKUP(F487,'[1]DIVIPOLA MPIO'!$A$5:$B$1125,2,0)</f>
        <v>Antioquia</v>
      </c>
      <c r="F487" t="s">
        <v>454</v>
      </c>
      <c r="G487" t="s">
        <v>41</v>
      </c>
      <c r="H487" t="s">
        <v>45</v>
      </c>
      <c r="I487" t="s">
        <v>43</v>
      </c>
      <c r="J487" t="s">
        <v>27</v>
      </c>
      <c r="K487" s="2">
        <v>76</v>
      </c>
      <c r="L487" s="2">
        <v>5376.5</v>
      </c>
      <c r="M487" s="25">
        <v>38</v>
      </c>
      <c r="N487" s="40">
        <f t="shared" si="44"/>
        <v>2</v>
      </c>
      <c r="O487" s="41" t="str">
        <f t="shared" si="45"/>
        <v>38</v>
      </c>
      <c r="P487" s="41">
        <f t="shared" si="46"/>
        <v>0</v>
      </c>
      <c r="Q487" s="42">
        <f t="shared" si="47"/>
        <v>2280</v>
      </c>
      <c r="R487" s="42">
        <f t="shared" si="48"/>
        <v>38</v>
      </c>
      <c r="U487" s="39"/>
      <c r="V487" s="39"/>
      <c r="W487" s="10"/>
      <c r="X487" s="6"/>
    </row>
    <row r="488" spans="1:24">
      <c r="A488" s="44">
        <v>45383</v>
      </c>
      <c r="B488" s="1" t="str">
        <f t="shared" si="43"/>
        <v>abril</v>
      </c>
      <c r="C488" t="s">
        <v>38</v>
      </c>
      <c r="D488" t="s">
        <v>39</v>
      </c>
      <c r="E488" t="str">
        <f>+VLOOKUP(F488,'[1]DIVIPOLA MPIO'!$A$5:$B$1125,2,0)</f>
        <v>Antioquia</v>
      </c>
      <c r="F488" t="s">
        <v>454</v>
      </c>
      <c r="G488" t="s">
        <v>41</v>
      </c>
      <c r="H488" t="s">
        <v>46</v>
      </c>
      <c r="I488" t="s">
        <v>43</v>
      </c>
      <c r="J488" t="s">
        <v>27</v>
      </c>
      <c r="K488" s="2">
        <v>88</v>
      </c>
      <c r="L488" s="2">
        <v>6711.4</v>
      </c>
      <c r="M488" s="25">
        <v>48</v>
      </c>
      <c r="N488" s="40">
        <f t="shared" si="44"/>
        <v>2</v>
      </c>
      <c r="O488" s="41" t="str">
        <f t="shared" si="45"/>
        <v>48</v>
      </c>
      <c r="P488" s="41">
        <f t="shared" si="46"/>
        <v>0</v>
      </c>
      <c r="Q488" s="42">
        <f t="shared" si="47"/>
        <v>2880</v>
      </c>
      <c r="R488" s="42">
        <f t="shared" si="48"/>
        <v>48</v>
      </c>
      <c r="U488" s="39"/>
      <c r="V488" s="39"/>
      <c r="W488" s="10"/>
      <c r="X488" s="6"/>
    </row>
    <row r="489" spans="1:24">
      <c r="A489" s="44">
        <v>45383</v>
      </c>
      <c r="B489" s="1" t="str">
        <f t="shared" si="43"/>
        <v>abril</v>
      </c>
      <c r="C489" t="s">
        <v>38</v>
      </c>
      <c r="D489" t="s">
        <v>39</v>
      </c>
      <c r="E489" t="str">
        <f>+VLOOKUP(F489,'[1]DIVIPOLA MPIO'!$A$5:$B$1125,2,0)</f>
        <v>Antioquia</v>
      </c>
      <c r="F489" t="s">
        <v>454</v>
      </c>
      <c r="G489" t="s">
        <v>41</v>
      </c>
      <c r="H489" t="s">
        <v>319</v>
      </c>
      <c r="I489" t="s">
        <v>43</v>
      </c>
      <c r="J489" t="s">
        <v>27</v>
      </c>
      <c r="K489" s="2">
        <v>49</v>
      </c>
      <c r="L489" s="2">
        <v>3691.2</v>
      </c>
      <c r="M489" s="25">
        <v>25</v>
      </c>
      <c r="N489" s="40">
        <f t="shared" si="44"/>
        <v>2</v>
      </c>
      <c r="O489" s="41" t="str">
        <f t="shared" si="45"/>
        <v>25</v>
      </c>
      <c r="P489" s="41">
        <f t="shared" si="46"/>
        <v>0</v>
      </c>
      <c r="Q489" s="42">
        <f t="shared" si="47"/>
        <v>1500</v>
      </c>
      <c r="R489" s="42">
        <f t="shared" si="48"/>
        <v>25</v>
      </c>
      <c r="U489" s="39"/>
      <c r="V489" s="39"/>
      <c r="W489" s="10"/>
      <c r="X489" s="6"/>
    </row>
    <row r="490" spans="1:24">
      <c r="A490" s="44">
        <v>45383</v>
      </c>
      <c r="B490" s="1" t="str">
        <f t="shared" si="43"/>
        <v>abril</v>
      </c>
      <c r="C490" t="s">
        <v>38</v>
      </c>
      <c r="D490" t="s">
        <v>39</v>
      </c>
      <c r="E490" t="str">
        <f>+VLOOKUP(F490,'[1]DIVIPOLA MPIO'!$A$5:$B$1125,2,0)</f>
        <v>Antioquia</v>
      </c>
      <c r="F490" t="s">
        <v>454</v>
      </c>
      <c r="G490" t="s">
        <v>41</v>
      </c>
      <c r="H490" t="s">
        <v>47</v>
      </c>
      <c r="I490" t="s">
        <v>43</v>
      </c>
      <c r="J490" t="s">
        <v>27</v>
      </c>
      <c r="K490" s="2">
        <v>82</v>
      </c>
      <c r="L490" s="2">
        <v>5892.6</v>
      </c>
      <c r="M490" s="25">
        <v>43</v>
      </c>
      <c r="N490" s="40">
        <f t="shared" si="44"/>
        <v>2</v>
      </c>
      <c r="O490" s="41" t="str">
        <f t="shared" si="45"/>
        <v>43</v>
      </c>
      <c r="P490" s="41">
        <f t="shared" si="46"/>
        <v>0</v>
      </c>
      <c r="Q490" s="42">
        <f t="shared" si="47"/>
        <v>2580</v>
      </c>
      <c r="R490" s="42">
        <f t="shared" si="48"/>
        <v>43</v>
      </c>
      <c r="U490" s="39"/>
      <c r="V490" s="39"/>
      <c r="W490" s="10"/>
      <c r="X490" s="6"/>
    </row>
    <row r="491" spans="1:24">
      <c r="A491" s="44">
        <v>45383</v>
      </c>
      <c r="B491" s="1" t="str">
        <f t="shared" si="43"/>
        <v>abril</v>
      </c>
      <c r="C491" t="s">
        <v>38</v>
      </c>
      <c r="D491" t="s">
        <v>39</v>
      </c>
      <c r="E491" t="str">
        <f>+VLOOKUP(F491,'[1]DIVIPOLA MPIO'!$A$5:$B$1125,2,0)</f>
        <v>Antioquia</v>
      </c>
      <c r="F491" t="s">
        <v>454</v>
      </c>
      <c r="G491" t="s">
        <v>41</v>
      </c>
      <c r="H491" t="s">
        <v>48</v>
      </c>
      <c r="I491" t="s">
        <v>43</v>
      </c>
      <c r="J491" t="s">
        <v>27</v>
      </c>
      <c r="K491" s="2">
        <v>68</v>
      </c>
      <c r="L491" s="2">
        <v>5137.7</v>
      </c>
      <c r="M491" s="25">
        <v>36</v>
      </c>
      <c r="N491" s="40">
        <f t="shared" si="44"/>
        <v>2</v>
      </c>
      <c r="O491" s="41" t="str">
        <f t="shared" si="45"/>
        <v>36</v>
      </c>
      <c r="P491" s="41">
        <f t="shared" si="46"/>
        <v>0</v>
      </c>
      <c r="Q491" s="42">
        <f t="shared" si="47"/>
        <v>2160</v>
      </c>
      <c r="R491" s="42">
        <f t="shared" si="48"/>
        <v>36</v>
      </c>
      <c r="U491" s="39"/>
      <c r="V491" s="39"/>
      <c r="W491" s="10"/>
      <c r="X491" s="6"/>
    </row>
    <row r="492" spans="1:24">
      <c r="A492" s="44">
        <v>45383</v>
      </c>
      <c r="B492" s="1" t="str">
        <f t="shared" si="43"/>
        <v>abril</v>
      </c>
      <c r="C492" t="s">
        <v>38</v>
      </c>
      <c r="D492" t="s">
        <v>39</v>
      </c>
      <c r="E492" t="str">
        <f>+VLOOKUP(F492,'[1]DIVIPOLA MPIO'!$A$5:$B$1125,2,0)</f>
        <v>Antioquia</v>
      </c>
      <c r="F492" t="s">
        <v>454</v>
      </c>
      <c r="G492" t="s">
        <v>41</v>
      </c>
      <c r="H492" t="s">
        <v>49</v>
      </c>
      <c r="I492" t="s">
        <v>43</v>
      </c>
      <c r="J492" t="s">
        <v>27</v>
      </c>
      <c r="K492" s="2">
        <v>61</v>
      </c>
      <c r="L492" s="2">
        <v>4224.5</v>
      </c>
      <c r="M492" s="25">
        <v>31</v>
      </c>
      <c r="N492" s="40">
        <f t="shared" si="44"/>
        <v>2</v>
      </c>
      <c r="O492" s="41" t="str">
        <f t="shared" si="45"/>
        <v>31</v>
      </c>
      <c r="P492" s="41">
        <f t="shared" si="46"/>
        <v>0</v>
      </c>
      <c r="Q492" s="42">
        <f t="shared" si="47"/>
        <v>1860</v>
      </c>
      <c r="R492" s="42">
        <f t="shared" si="48"/>
        <v>31</v>
      </c>
      <c r="U492" s="39"/>
      <c r="V492" s="39"/>
      <c r="W492" s="10"/>
      <c r="X492" s="6"/>
    </row>
    <row r="493" spans="1:24">
      <c r="A493" s="44">
        <v>45383</v>
      </c>
      <c r="B493" s="1" t="str">
        <f t="shared" si="43"/>
        <v>abril</v>
      </c>
      <c r="C493" t="s">
        <v>38</v>
      </c>
      <c r="D493" t="s">
        <v>39</v>
      </c>
      <c r="E493" t="str">
        <f>+VLOOKUP(F493,'[1]DIVIPOLA MPIO'!$A$5:$B$1125,2,0)</f>
        <v>Antioquia</v>
      </c>
      <c r="F493" t="s">
        <v>454</v>
      </c>
      <c r="G493" t="s">
        <v>41</v>
      </c>
      <c r="H493" t="s">
        <v>50</v>
      </c>
      <c r="I493" t="s">
        <v>43</v>
      </c>
      <c r="J493" t="s">
        <v>27</v>
      </c>
      <c r="K493" s="2">
        <v>115</v>
      </c>
      <c r="L493" s="2">
        <v>6212.2</v>
      </c>
      <c r="M493" s="25">
        <v>40</v>
      </c>
      <c r="N493" s="40">
        <f t="shared" si="44"/>
        <v>2</v>
      </c>
      <c r="O493" s="41" t="str">
        <f t="shared" si="45"/>
        <v>40</v>
      </c>
      <c r="P493" s="41">
        <f t="shared" si="46"/>
        <v>0</v>
      </c>
      <c r="Q493" s="42">
        <f t="shared" si="47"/>
        <v>2400</v>
      </c>
      <c r="R493" s="42">
        <f t="shared" si="48"/>
        <v>40</v>
      </c>
      <c r="U493" s="39"/>
      <c r="V493" s="39"/>
      <c r="W493" s="10"/>
      <c r="X493" s="6"/>
    </row>
    <row r="494" spans="1:24">
      <c r="A494" s="44">
        <v>45383</v>
      </c>
      <c r="B494" s="1" t="str">
        <f t="shared" si="43"/>
        <v>abril</v>
      </c>
      <c r="C494" t="s">
        <v>38</v>
      </c>
      <c r="D494" t="s">
        <v>39</v>
      </c>
      <c r="E494" t="str">
        <f>+VLOOKUP(F494,'[1]DIVIPOLA MPIO'!$A$5:$B$1125,2,0)</f>
        <v>Antioquia</v>
      </c>
      <c r="F494" t="s">
        <v>454</v>
      </c>
      <c r="G494" t="s">
        <v>41</v>
      </c>
      <c r="H494" t="s">
        <v>51</v>
      </c>
      <c r="I494" t="s">
        <v>43</v>
      </c>
      <c r="J494" t="s">
        <v>27</v>
      </c>
      <c r="K494" s="2">
        <v>88</v>
      </c>
      <c r="L494" s="2">
        <v>6494.3</v>
      </c>
      <c r="M494" s="25">
        <v>41</v>
      </c>
      <c r="N494" s="40">
        <f t="shared" si="44"/>
        <v>2</v>
      </c>
      <c r="O494" s="41" t="str">
        <f t="shared" si="45"/>
        <v>41</v>
      </c>
      <c r="P494" s="41">
        <f t="shared" si="46"/>
        <v>0</v>
      </c>
      <c r="Q494" s="42">
        <f t="shared" si="47"/>
        <v>2460</v>
      </c>
      <c r="R494" s="42">
        <f t="shared" si="48"/>
        <v>41</v>
      </c>
      <c r="U494" s="39"/>
      <c r="V494" s="39"/>
      <c r="W494" s="10"/>
      <c r="X494" s="6"/>
    </row>
    <row r="495" spans="1:24">
      <c r="A495" s="44">
        <v>45383</v>
      </c>
      <c r="B495" s="1" t="str">
        <f t="shared" si="43"/>
        <v>abril</v>
      </c>
      <c r="C495" t="s">
        <v>38</v>
      </c>
      <c r="D495" t="s">
        <v>39</v>
      </c>
      <c r="E495" t="str">
        <f>+VLOOKUP(F495,'[1]DIVIPOLA MPIO'!$A$5:$B$1125,2,0)</f>
        <v>Antioquia</v>
      </c>
      <c r="F495" t="s">
        <v>454</v>
      </c>
      <c r="G495" t="s">
        <v>41</v>
      </c>
      <c r="H495" t="s">
        <v>52</v>
      </c>
      <c r="I495" t="s">
        <v>43</v>
      </c>
      <c r="J495" t="s">
        <v>27</v>
      </c>
      <c r="K495" s="2">
        <v>73</v>
      </c>
      <c r="L495" s="2">
        <v>5364.8</v>
      </c>
      <c r="M495" s="25">
        <v>44</v>
      </c>
      <c r="N495" s="40">
        <f t="shared" si="44"/>
        <v>2</v>
      </c>
      <c r="O495" s="41" t="str">
        <f t="shared" si="45"/>
        <v>44</v>
      </c>
      <c r="P495" s="41">
        <f t="shared" si="46"/>
        <v>0</v>
      </c>
      <c r="Q495" s="42">
        <f t="shared" si="47"/>
        <v>2640</v>
      </c>
      <c r="R495" s="42">
        <f t="shared" si="48"/>
        <v>44</v>
      </c>
      <c r="U495" s="39"/>
      <c r="V495" s="39"/>
      <c r="W495" s="10"/>
      <c r="X495" s="6"/>
    </row>
    <row r="496" spans="1:24">
      <c r="A496" s="44">
        <v>45383</v>
      </c>
      <c r="B496" s="1" t="str">
        <f t="shared" si="43"/>
        <v>abril</v>
      </c>
      <c r="C496" t="s">
        <v>38</v>
      </c>
      <c r="D496" t="s">
        <v>39</v>
      </c>
      <c r="E496" t="str">
        <f>+VLOOKUP(F496,'[1]DIVIPOLA MPIO'!$A$5:$B$1125,2,0)</f>
        <v>Magdalena</v>
      </c>
      <c r="F496" t="s">
        <v>469</v>
      </c>
      <c r="G496" t="s">
        <v>54</v>
      </c>
      <c r="H496" t="s">
        <v>320</v>
      </c>
      <c r="I496" t="s">
        <v>15</v>
      </c>
      <c r="J496" t="s">
        <v>27</v>
      </c>
      <c r="K496" s="2">
        <v>23</v>
      </c>
      <c r="L496" s="2">
        <v>143</v>
      </c>
      <c r="M496" s="25">
        <v>17</v>
      </c>
      <c r="N496" s="40">
        <f t="shared" si="44"/>
        <v>2</v>
      </c>
      <c r="O496" s="41" t="str">
        <f t="shared" si="45"/>
        <v>17</v>
      </c>
      <c r="P496" s="41">
        <f t="shared" si="46"/>
        <v>0</v>
      </c>
      <c r="Q496" s="42">
        <f t="shared" si="47"/>
        <v>1020</v>
      </c>
      <c r="R496" s="42">
        <f t="shared" si="48"/>
        <v>17</v>
      </c>
      <c r="U496" s="39"/>
      <c r="V496" s="39"/>
      <c r="W496" s="10"/>
      <c r="X496" s="6"/>
    </row>
    <row r="497" spans="1:24">
      <c r="A497" s="44">
        <v>45383</v>
      </c>
      <c r="B497" s="1" t="str">
        <f t="shared" si="43"/>
        <v>abril</v>
      </c>
      <c r="C497" t="s">
        <v>38</v>
      </c>
      <c r="D497" t="s">
        <v>39</v>
      </c>
      <c r="E497" t="str">
        <f>+VLOOKUP(F497,'[1]DIVIPOLA MPIO'!$A$5:$B$1125,2,0)</f>
        <v>Magdalena</v>
      </c>
      <c r="F497" t="s">
        <v>469</v>
      </c>
      <c r="G497" t="s">
        <v>54</v>
      </c>
      <c r="H497" t="s">
        <v>55</v>
      </c>
      <c r="I497" t="s">
        <v>15</v>
      </c>
      <c r="J497" t="s">
        <v>27</v>
      </c>
      <c r="K497" s="2">
        <v>68</v>
      </c>
      <c r="L497" s="2">
        <v>1745.1</v>
      </c>
      <c r="M497" s="25">
        <v>51</v>
      </c>
      <c r="N497" s="40">
        <f t="shared" si="44"/>
        <v>2</v>
      </c>
      <c r="O497" s="41" t="str">
        <f t="shared" si="45"/>
        <v>51</v>
      </c>
      <c r="P497" s="41">
        <f t="shared" si="46"/>
        <v>0</v>
      </c>
      <c r="Q497" s="42">
        <f t="shared" si="47"/>
        <v>3060</v>
      </c>
      <c r="R497" s="42">
        <f t="shared" si="48"/>
        <v>51</v>
      </c>
      <c r="U497" s="39"/>
      <c r="V497" s="39"/>
      <c r="W497" s="10"/>
      <c r="X497" s="6"/>
    </row>
    <row r="498" spans="1:24">
      <c r="A498" s="44">
        <v>45383</v>
      </c>
      <c r="B498" s="1" t="str">
        <f t="shared" si="43"/>
        <v>abril</v>
      </c>
      <c r="C498" t="s">
        <v>38</v>
      </c>
      <c r="D498" t="s">
        <v>39</v>
      </c>
      <c r="E498" t="str">
        <f>+VLOOKUP(F498,'[1]DIVIPOLA MPIO'!$A$5:$B$1125,2,0)</f>
        <v>Magdalena</v>
      </c>
      <c r="F498" t="s">
        <v>469</v>
      </c>
      <c r="G498" t="s">
        <v>54</v>
      </c>
      <c r="H498" t="s">
        <v>56</v>
      </c>
      <c r="I498" t="s">
        <v>15</v>
      </c>
      <c r="J498" t="s">
        <v>27</v>
      </c>
      <c r="K498" s="2">
        <v>65</v>
      </c>
      <c r="L498" s="2">
        <v>1715.7</v>
      </c>
      <c r="M498" s="25">
        <v>40</v>
      </c>
      <c r="N498" s="40">
        <f t="shared" si="44"/>
        <v>2</v>
      </c>
      <c r="O498" s="41" t="str">
        <f t="shared" si="45"/>
        <v>40</v>
      </c>
      <c r="P498" s="41">
        <f t="shared" si="46"/>
        <v>0</v>
      </c>
      <c r="Q498" s="42">
        <f t="shared" si="47"/>
        <v>2400</v>
      </c>
      <c r="R498" s="42">
        <f t="shared" si="48"/>
        <v>40</v>
      </c>
      <c r="U498" s="39"/>
      <c r="V498" s="39"/>
      <c r="W498" s="10"/>
      <c r="X498" s="6"/>
    </row>
    <row r="499" spans="1:24">
      <c r="A499" s="44">
        <v>45383</v>
      </c>
      <c r="B499" s="1" t="str">
        <f t="shared" si="43"/>
        <v>abril</v>
      </c>
      <c r="C499" t="s">
        <v>38</v>
      </c>
      <c r="D499" t="s">
        <v>39</v>
      </c>
      <c r="E499" t="str">
        <f>+VLOOKUP(F499,'[1]DIVIPOLA MPIO'!$A$5:$B$1125,2,0)</f>
        <v>Magdalena</v>
      </c>
      <c r="F499" t="s">
        <v>469</v>
      </c>
      <c r="G499" t="s">
        <v>54</v>
      </c>
      <c r="H499" t="s">
        <v>57</v>
      </c>
      <c r="I499" t="s">
        <v>15</v>
      </c>
      <c r="J499" t="s">
        <v>27</v>
      </c>
      <c r="K499" s="2">
        <v>51</v>
      </c>
      <c r="L499" s="2">
        <v>1290</v>
      </c>
      <c r="M499" s="25">
        <v>35</v>
      </c>
      <c r="N499" s="40">
        <f t="shared" si="44"/>
        <v>2</v>
      </c>
      <c r="O499" s="41" t="str">
        <f t="shared" si="45"/>
        <v>35</v>
      </c>
      <c r="P499" s="41">
        <f t="shared" si="46"/>
        <v>0</v>
      </c>
      <c r="Q499" s="42">
        <f t="shared" si="47"/>
        <v>2100</v>
      </c>
      <c r="R499" s="42">
        <f t="shared" si="48"/>
        <v>35</v>
      </c>
      <c r="U499" s="39"/>
      <c r="V499" s="39"/>
      <c r="W499" s="10"/>
      <c r="X499" s="6"/>
    </row>
    <row r="500" spans="1:24">
      <c r="A500" s="44">
        <v>45383</v>
      </c>
      <c r="B500" s="1" t="str">
        <f t="shared" si="43"/>
        <v>abril</v>
      </c>
      <c r="C500" t="s">
        <v>38</v>
      </c>
      <c r="D500" t="s">
        <v>39</v>
      </c>
      <c r="E500" t="str">
        <f>+VLOOKUP(F500,'[1]DIVIPOLA MPIO'!$A$5:$B$1125,2,0)</f>
        <v>Magdalena</v>
      </c>
      <c r="F500" t="s">
        <v>469</v>
      </c>
      <c r="G500" t="s">
        <v>341</v>
      </c>
      <c r="H500" t="s">
        <v>55</v>
      </c>
      <c r="I500" t="s">
        <v>15</v>
      </c>
      <c r="J500" t="s">
        <v>27</v>
      </c>
      <c r="K500" s="2">
        <v>23</v>
      </c>
      <c r="L500" s="2">
        <v>549.6</v>
      </c>
      <c r="M500" s="25">
        <v>11</v>
      </c>
      <c r="N500" s="40">
        <f t="shared" si="44"/>
        <v>2</v>
      </c>
      <c r="O500" s="41" t="str">
        <f t="shared" si="45"/>
        <v>11</v>
      </c>
      <c r="P500" s="41">
        <f t="shared" si="46"/>
        <v>0</v>
      </c>
      <c r="Q500" s="42">
        <f t="shared" si="47"/>
        <v>660</v>
      </c>
      <c r="R500" s="42">
        <f t="shared" si="48"/>
        <v>11</v>
      </c>
      <c r="U500" s="39"/>
      <c r="V500" s="39"/>
      <c r="W500" s="10"/>
      <c r="X500" s="6"/>
    </row>
    <row r="501" spans="1:24">
      <c r="A501" s="44">
        <v>45383</v>
      </c>
      <c r="B501" s="1" t="str">
        <f t="shared" si="43"/>
        <v>abril</v>
      </c>
      <c r="C501" t="s">
        <v>38</v>
      </c>
      <c r="D501" t="s">
        <v>39</v>
      </c>
      <c r="E501" t="str">
        <f>+VLOOKUP(F501,'[1]DIVIPOLA MPIO'!$A$5:$B$1125,2,0)</f>
        <v>Magdalena</v>
      </c>
      <c r="F501" t="s">
        <v>469</v>
      </c>
      <c r="G501" t="s">
        <v>341</v>
      </c>
      <c r="H501" t="s">
        <v>56</v>
      </c>
      <c r="I501" t="s">
        <v>15</v>
      </c>
      <c r="J501" t="s">
        <v>27</v>
      </c>
      <c r="K501" s="2">
        <v>22</v>
      </c>
      <c r="L501" s="2">
        <v>584.70000000000005</v>
      </c>
      <c r="M501" s="25">
        <v>9</v>
      </c>
      <c r="N501" s="40">
        <f t="shared" si="44"/>
        <v>1</v>
      </c>
      <c r="O501" s="41" t="str">
        <f t="shared" si="45"/>
        <v>9</v>
      </c>
      <c r="P501" s="41">
        <f t="shared" si="46"/>
        <v>0</v>
      </c>
      <c r="Q501" s="42">
        <f t="shared" si="47"/>
        <v>540</v>
      </c>
      <c r="R501" s="42">
        <f t="shared" si="48"/>
        <v>9</v>
      </c>
      <c r="U501" s="39"/>
      <c r="V501" s="39"/>
      <c r="W501" s="10"/>
      <c r="X501" s="6"/>
    </row>
    <row r="502" spans="1:24">
      <c r="A502" s="44">
        <v>45383</v>
      </c>
      <c r="B502" s="1" t="str">
        <f t="shared" si="43"/>
        <v>abril</v>
      </c>
      <c r="C502" t="s">
        <v>38</v>
      </c>
      <c r="D502" t="s">
        <v>39</v>
      </c>
      <c r="E502" t="str">
        <f>+VLOOKUP(F502,'[1]DIVIPOLA MPIO'!$A$5:$B$1125,2,0)</f>
        <v>Magdalena</v>
      </c>
      <c r="F502" t="s">
        <v>469</v>
      </c>
      <c r="G502" t="s">
        <v>341</v>
      </c>
      <c r="H502" t="s">
        <v>57</v>
      </c>
      <c r="I502" t="s">
        <v>15</v>
      </c>
      <c r="J502" t="s">
        <v>27</v>
      </c>
      <c r="K502" s="2">
        <v>41</v>
      </c>
      <c r="L502" s="2">
        <v>1030.2</v>
      </c>
      <c r="M502" s="25">
        <v>24</v>
      </c>
      <c r="N502" s="40">
        <f t="shared" si="44"/>
        <v>2</v>
      </c>
      <c r="O502" s="41" t="str">
        <f t="shared" si="45"/>
        <v>24</v>
      </c>
      <c r="P502" s="41">
        <f t="shared" si="46"/>
        <v>0</v>
      </c>
      <c r="Q502" s="42">
        <f t="shared" si="47"/>
        <v>1440</v>
      </c>
      <c r="R502" s="42">
        <f t="shared" si="48"/>
        <v>24</v>
      </c>
      <c r="U502" s="39"/>
      <c r="V502" s="39"/>
      <c r="W502" s="10"/>
      <c r="X502" s="6"/>
    </row>
    <row r="503" spans="1:24">
      <c r="A503" s="44">
        <v>45383</v>
      </c>
      <c r="B503" s="1" t="str">
        <f t="shared" si="43"/>
        <v>abril</v>
      </c>
      <c r="C503" t="s">
        <v>38</v>
      </c>
      <c r="D503" t="s">
        <v>39</v>
      </c>
      <c r="E503" t="str">
        <f>+VLOOKUP(F503,'[1]DIVIPOLA MPIO'!$A$5:$B$1125,2,0)</f>
        <v>Antioquia</v>
      </c>
      <c r="F503" t="s">
        <v>58</v>
      </c>
      <c r="G503" t="s">
        <v>59</v>
      </c>
      <c r="H503" t="s">
        <v>42</v>
      </c>
      <c r="I503" t="s">
        <v>43</v>
      </c>
      <c r="J503" t="s">
        <v>27</v>
      </c>
      <c r="K503" s="2">
        <v>14</v>
      </c>
      <c r="L503" s="2">
        <v>1111.7</v>
      </c>
      <c r="M503" s="25">
        <v>7</v>
      </c>
      <c r="N503" s="40">
        <f t="shared" si="44"/>
        <v>1</v>
      </c>
      <c r="O503" s="41" t="str">
        <f t="shared" si="45"/>
        <v>7</v>
      </c>
      <c r="P503" s="41">
        <f t="shared" si="46"/>
        <v>0</v>
      </c>
      <c r="Q503" s="42">
        <f t="shared" si="47"/>
        <v>420</v>
      </c>
      <c r="R503" s="42">
        <f t="shared" si="48"/>
        <v>7</v>
      </c>
      <c r="U503" s="39"/>
      <c r="V503" s="39"/>
      <c r="W503" s="10"/>
      <c r="X503" s="6"/>
    </row>
    <row r="504" spans="1:24">
      <c r="A504" s="44">
        <v>45383</v>
      </c>
      <c r="B504" s="1" t="str">
        <f t="shared" si="43"/>
        <v>abril</v>
      </c>
      <c r="C504" t="s">
        <v>38</v>
      </c>
      <c r="D504" t="s">
        <v>39</v>
      </c>
      <c r="E504" t="str">
        <f>+VLOOKUP(F504,'[1]DIVIPOLA MPIO'!$A$5:$B$1125,2,0)</f>
        <v>Antioquia</v>
      </c>
      <c r="F504" t="s">
        <v>58</v>
      </c>
      <c r="G504" t="s">
        <v>59</v>
      </c>
      <c r="H504" t="s">
        <v>45</v>
      </c>
      <c r="I504" t="s">
        <v>43</v>
      </c>
      <c r="J504" t="s">
        <v>27</v>
      </c>
      <c r="K504" s="2">
        <v>14</v>
      </c>
      <c r="L504" s="2">
        <v>1048.3</v>
      </c>
      <c r="M504" s="25">
        <v>7</v>
      </c>
      <c r="N504" s="40">
        <f t="shared" si="44"/>
        <v>1</v>
      </c>
      <c r="O504" s="41" t="str">
        <f t="shared" si="45"/>
        <v>7</v>
      </c>
      <c r="P504" s="41">
        <f t="shared" si="46"/>
        <v>0</v>
      </c>
      <c r="Q504" s="42">
        <f t="shared" si="47"/>
        <v>420</v>
      </c>
      <c r="R504" s="42">
        <f t="shared" si="48"/>
        <v>7</v>
      </c>
      <c r="U504" s="39"/>
      <c r="V504" s="39"/>
      <c r="W504" s="10"/>
      <c r="X504" s="6"/>
    </row>
    <row r="505" spans="1:24">
      <c r="A505" s="44">
        <v>45383</v>
      </c>
      <c r="B505" s="1" t="str">
        <f t="shared" si="43"/>
        <v>abril</v>
      </c>
      <c r="C505" t="s">
        <v>38</v>
      </c>
      <c r="D505" t="s">
        <v>39</v>
      </c>
      <c r="E505" t="str">
        <f>+VLOOKUP(F505,'[1]DIVIPOLA MPIO'!$A$5:$B$1125,2,0)</f>
        <v>Antioquia</v>
      </c>
      <c r="F505" t="s">
        <v>58</v>
      </c>
      <c r="G505" t="s">
        <v>59</v>
      </c>
      <c r="H505" t="s">
        <v>46</v>
      </c>
      <c r="I505" t="s">
        <v>43</v>
      </c>
      <c r="J505" t="s">
        <v>27</v>
      </c>
      <c r="K505" s="2">
        <v>7</v>
      </c>
      <c r="L505" s="2">
        <v>560</v>
      </c>
      <c r="M505" s="25">
        <v>4</v>
      </c>
      <c r="N505" s="40">
        <f t="shared" si="44"/>
        <v>1</v>
      </c>
      <c r="O505" s="41" t="str">
        <f t="shared" si="45"/>
        <v>4</v>
      </c>
      <c r="P505" s="41">
        <f t="shared" si="46"/>
        <v>0</v>
      </c>
      <c r="Q505" s="42">
        <f t="shared" si="47"/>
        <v>240</v>
      </c>
      <c r="R505" s="42">
        <f t="shared" si="48"/>
        <v>4</v>
      </c>
      <c r="U505" s="39"/>
      <c r="V505" s="39"/>
      <c r="W505" s="10"/>
      <c r="X505" s="6"/>
    </row>
    <row r="506" spans="1:24">
      <c r="A506" s="44">
        <v>45383</v>
      </c>
      <c r="B506" s="1" t="str">
        <f t="shared" si="43"/>
        <v>abril</v>
      </c>
      <c r="C506" t="s">
        <v>38</v>
      </c>
      <c r="D506" t="s">
        <v>39</v>
      </c>
      <c r="E506" t="str">
        <f>+VLOOKUP(F506,'[1]DIVIPOLA MPIO'!$A$5:$B$1125,2,0)</f>
        <v>Antioquia</v>
      </c>
      <c r="F506" t="s">
        <v>58</v>
      </c>
      <c r="G506" t="s">
        <v>59</v>
      </c>
      <c r="H506" t="s">
        <v>319</v>
      </c>
      <c r="I506" t="s">
        <v>43</v>
      </c>
      <c r="J506" t="s">
        <v>27</v>
      </c>
      <c r="K506" s="2">
        <v>27</v>
      </c>
      <c r="L506" s="2">
        <v>2083.3000000000002</v>
      </c>
      <c r="M506" s="25">
        <v>13</v>
      </c>
      <c r="N506" s="40">
        <f t="shared" si="44"/>
        <v>2</v>
      </c>
      <c r="O506" s="41" t="str">
        <f t="shared" si="45"/>
        <v>13</v>
      </c>
      <c r="P506" s="41">
        <f t="shared" si="46"/>
        <v>0</v>
      </c>
      <c r="Q506" s="42">
        <f t="shared" si="47"/>
        <v>780</v>
      </c>
      <c r="R506" s="42">
        <f t="shared" si="48"/>
        <v>13</v>
      </c>
      <c r="U506" s="39"/>
      <c r="V506" s="39"/>
      <c r="W506" s="10"/>
      <c r="X506" s="6"/>
    </row>
    <row r="507" spans="1:24">
      <c r="A507" s="44">
        <v>45383</v>
      </c>
      <c r="B507" s="1" t="str">
        <f t="shared" si="43"/>
        <v>abril</v>
      </c>
      <c r="C507" t="s">
        <v>38</v>
      </c>
      <c r="D507" t="s">
        <v>39</v>
      </c>
      <c r="E507" t="str">
        <f>+VLOOKUP(F507,'[1]DIVIPOLA MPIO'!$A$5:$B$1125,2,0)</f>
        <v>Antioquia</v>
      </c>
      <c r="F507" t="s">
        <v>58</v>
      </c>
      <c r="G507" t="s">
        <v>59</v>
      </c>
      <c r="H507" t="s">
        <v>47</v>
      </c>
      <c r="I507" t="s">
        <v>43</v>
      </c>
      <c r="J507" t="s">
        <v>27</v>
      </c>
      <c r="K507" s="2">
        <v>19</v>
      </c>
      <c r="L507" s="2">
        <v>1465</v>
      </c>
      <c r="M507" s="25">
        <v>9</v>
      </c>
      <c r="N507" s="40">
        <f t="shared" si="44"/>
        <v>1</v>
      </c>
      <c r="O507" s="41" t="str">
        <f t="shared" si="45"/>
        <v>9</v>
      </c>
      <c r="P507" s="41">
        <f t="shared" si="46"/>
        <v>0</v>
      </c>
      <c r="Q507" s="42">
        <f t="shared" si="47"/>
        <v>540</v>
      </c>
      <c r="R507" s="42">
        <f t="shared" si="48"/>
        <v>9</v>
      </c>
      <c r="U507" s="39"/>
      <c r="V507" s="39"/>
      <c r="W507" s="10"/>
      <c r="X507" s="6"/>
    </row>
    <row r="508" spans="1:24">
      <c r="A508" s="44">
        <v>45383</v>
      </c>
      <c r="B508" s="1" t="str">
        <f t="shared" si="43"/>
        <v>abril</v>
      </c>
      <c r="C508" t="s">
        <v>38</v>
      </c>
      <c r="D508" t="s">
        <v>39</v>
      </c>
      <c r="E508" t="str">
        <f>+VLOOKUP(F508,'[1]DIVIPOLA MPIO'!$A$5:$B$1125,2,0)</f>
        <v>Antioquia</v>
      </c>
      <c r="F508" t="s">
        <v>58</v>
      </c>
      <c r="G508" t="s">
        <v>59</v>
      </c>
      <c r="H508" t="s">
        <v>48</v>
      </c>
      <c r="I508" t="s">
        <v>43</v>
      </c>
      <c r="J508" t="s">
        <v>27</v>
      </c>
      <c r="K508" s="2">
        <v>41</v>
      </c>
      <c r="L508" s="2">
        <v>3196.6</v>
      </c>
      <c r="M508" s="25">
        <v>19</v>
      </c>
      <c r="N508" s="40">
        <f t="shared" si="44"/>
        <v>2</v>
      </c>
      <c r="O508" s="41" t="str">
        <f t="shared" si="45"/>
        <v>19</v>
      </c>
      <c r="P508" s="41">
        <f t="shared" si="46"/>
        <v>0</v>
      </c>
      <c r="Q508" s="42">
        <f t="shared" si="47"/>
        <v>1140</v>
      </c>
      <c r="R508" s="42">
        <f t="shared" si="48"/>
        <v>19</v>
      </c>
      <c r="U508" s="39"/>
      <c r="V508" s="39"/>
      <c r="W508" s="10"/>
      <c r="X508" s="6"/>
    </row>
    <row r="509" spans="1:24">
      <c r="A509" s="44">
        <v>45383</v>
      </c>
      <c r="B509" s="1" t="str">
        <f t="shared" si="43"/>
        <v>abril</v>
      </c>
      <c r="C509" t="s">
        <v>38</v>
      </c>
      <c r="D509" t="s">
        <v>39</v>
      </c>
      <c r="E509" t="str">
        <f>+VLOOKUP(F509,'[1]DIVIPOLA MPIO'!$A$5:$B$1125,2,0)</f>
        <v>Antioquia</v>
      </c>
      <c r="F509" t="s">
        <v>58</v>
      </c>
      <c r="G509" t="s">
        <v>59</v>
      </c>
      <c r="H509" t="s">
        <v>49</v>
      </c>
      <c r="I509" t="s">
        <v>43</v>
      </c>
      <c r="J509" t="s">
        <v>27</v>
      </c>
      <c r="K509" s="2">
        <v>15</v>
      </c>
      <c r="L509" s="2">
        <v>1160</v>
      </c>
      <c r="M509" s="25">
        <v>7</v>
      </c>
      <c r="N509" s="40">
        <f t="shared" si="44"/>
        <v>1</v>
      </c>
      <c r="O509" s="41" t="str">
        <f t="shared" si="45"/>
        <v>7</v>
      </c>
      <c r="P509" s="41">
        <f t="shared" si="46"/>
        <v>0</v>
      </c>
      <c r="Q509" s="42">
        <f t="shared" si="47"/>
        <v>420</v>
      </c>
      <c r="R509" s="42">
        <f t="shared" si="48"/>
        <v>7</v>
      </c>
      <c r="U509" s="39"/>
      <c r="V509" s="39"/>
      <c r="W509" s="10"/>
      <c r="X509" s="6"/>
    </row>
    <row r="510" spans="1:24">
      <c r="A510" s="44">
        <v>45383</v>
      </c>
      <c r="B510" s="1" t="str">
        <f t="shared" si="43"/>
        <v>abril</v>
      </c>
      <c r="C510" t="s">
        <v>38</v>
      </c>
      <c r="D510" t="s">
        <v>39</v>
      </c>
      <c r="E510" t="str">
        <f>+VLOOKUP(F510,'[1]DIVIPOLA MPIO'!$A$5:$B$1125,2,0)</f>
        <v>Antioquia</v>
      </c>
      <c r="F510" t="s">
        <v>58</v>
      </c>
      <c r="G510" t="s">
        <v>59</v>
      </c>
      <c r="H510" t="s">
        <v>50</v>
      </c>
      <c r="I510" t="s">
        <v>43</v>
      </c>
      <c r="J510" t="s">
        <v>27</v>
      </c>
      <c r="K510" s="2">
        <v>6</v>
      </c>
      <c r="L510" s="2">
        <v>480</v>
      </c>
      <c r="M510" s="25">
        <v>3</v>
      </c>
      <c r="N510" s="40">
        <f t="shared" si="44"/>
        <v>1</v>
      </c>
      <c r="O510" s="41" t="str">
        <f t="shared" si="45"/>
        <v>3</v>
      </c>
      <c r="P510" s="41">
        <f t="shared" si="46"/>
        <v>0</v>
      </c>
      <c r="Q510" s="42">
        <f t="shared" si="47"/>
        <v>180</v>
      </c>
      <c r="R510" s="42">
        <f t="shared" si="48"/>
        <v>3</v>
      </c>
      <c r="U510" s="39"/>
      <c r="V510" s="39"/>
      <c r="W510" s="10"/>
      <c r="X510" s="6"/>
    </row>
    <row r="511" spans="1:24">
      <c r="A511" s="44">
        <v>45383</v>
      </c>
      <c r="B511" s="1" t="str">
        <f t="shared" si="43"/>
        <v>abril</v>
      </c>
      <c r="C511" t="s">
        <v>38</v>
      </c>
      <c r="D511" t="s">
        <v>39</v>
      </c>
      <c r="E511" t="str">
        <f>+VLOOKUP(F511,'[1]DIVIPOLA MPIO'!$A$5:$B$1125,2,0)</f>
        <v>Antioquia</v>
      </c>
      <c r="F511" t="s">
        <v>58</v>
      </c>
      <c r="G511" t="s">
        <v>59</v>
      </c>
      <c r="H511" t="s">
        <v>51</v>
      </c>
      <c r="I511" t="s">
        <v>43</v>
      </c>
      <c r="J511" t="s">
        <v>27</v>
      </c>
      <c r="K511" s="2">
        <v>19</v>
      </c>
      <c r="L511" s="2">
        <v>1510</v>
      </c>
      <c r="M511" s="25">
        <v>8</v>
      </c>
      <c r="N511" s="40">
        <f t="shared" si="44"/>
        <v>1</v>
      </c>
      <c r="O511" s="41" t="str">
        <f t="shared" si="45"/>
        <v>8</v>
      </c>
      <c r="P511" s="41">
        <f t="shared" si="46"/>
        <v>0</v>
      </c>
      <c r="Q511" s="42">
        <f t="shared" si="47"/>
        <v>480</v>
      </c>
      <c r="R511" s="42">
        <f t="shared" si="48"/>
        <v>8</v>
      </c>
      <c r="U511" s="39"/>
      <c r="V511" s="39"/>
      <c r="W511" s="10"/>
      <c r="X511" s="6"/>
    </row>
    <row r="512" spans="1:24">
      <c r="A512" s="44">
        <v>45383</v>
      </c>
      <c r="B512" s="1" t="str">
        <f t="shared" si="43"/>
        <v>abril</v>
      </c>
      <c r="C512" t="s">
        <v>38</v>
      </c>
      <c r="D512" t="s">
        <v>39</v>
      </c>
      <c r="E512" t="str">
        <f>+VLOOKUP(F512,'[1]DIVIPOLA MPIO'!$A$5:$B$1125,2,0)</f>
        <v>Antioquia</v>
      </c>
      <c r="F512" t="s">
        <v>58</v>
      </c>
      <c r="G512" t="s">
        <v>59</v>
      </c>
      <c r="H512" t="s">
        <v>52</v>
      </c>
      <c r="I512" t="s">
        <v>43</v>
      </c>
      <c r="J512" t="s">
        <v>27</v>
      </c>
      <c r="K512" s="2">
        <v>35</v>
      </c>
      <c r="L512" s="2">
        <v>2736</v>
      </c>
      <c r="M512" s="25">
        <v>20</v>
      </c>
      <c r="N512" s="40">
        <f t="shared" si="44"/>
        <v>2</v>
      </c>
      <c r="O512" s="41" t="str">
        <f t="shared" si="45"/>
        <v>20</v>
      </c>
      <c r="P512" s="41">
        <f t="shared" si="46"/>
        <v>0</v>
      </c>
      <c r="Q512" s="42">
        <f t="shared" si="47"/>
        <v>1200</v>
      </c>
      <c r="R512" s="42">
        <f t="shared" si="48"/>
        <v>20</v>
      </c>
      <c r="U512" s="39"/>
      <c r="V512" s="39"/>
      <c r="W512" s="10"/>
      <c r="X512" s="6"/>
    </row>
    <row r="513" spans="1:24">
      <c r="A513" s="44">
        <v>45383</v>
      </c>
      <c r="B513" s="1" t="str">
        <f t="shared" si="43"/>
        <v>abril</v>
      </c>
      <c r="C513" t="s">
        <v>60</v>
      </c>
      <c r="D513" t="s">
        <v>61</v>
      </c>
      <c r="E513" t="str">
        <f>+VLOOKUP(F513,'[1]DIVIPOLA MPIO'!$A$5:$B$1125,2,0)</f>
        <v>Cesar</v>
      </c>
      <c r="F513" t="s">
        <v>62</v>
      </c>
      <c r="G513" t="s">
        <v>63</v>
      </c>
      <c r="H513" t="s">
        <v>64</v>
      </c>
      <c r="I513" t="s">
        <v>15</v>
      </c>
      <c r="J513" t="s">
        <v>65</v>
      </c>
      <c r="K513" s="2">
        <v>51</v>
      </c>
      <c r="L513" s="2">
        <v>253</v>
      </c>
      <c r="M513" s="25">
        <v>1654</v>
      </c>
      <c r="N513" s="40">
        <f t="shared" si="44"/>
        <v>4</v>
      </c>
      <c r="O513" s="41" t="str">
        <f t="shared" si="45"/>
        <v>16</v>
      </c>
      <c r="P513" s="41" t="str">
        <f t="shared" si="46"/>
        <v>54</v>
      </c>
      <c r="Q513" s="42">
        <f t="shared" si="47"/>
        <v>1014</v>
      </c>
      <c r="R513" s="42">
        <f t="shared" si="48"/>
        <v>16.899999999999999</v>
      </c>
      <c r="U513" s="39"/>
      <c r="V513" s="39"/>
      <c r="W513" s="10"/>
      <c r="X513" s="6"/>
    </row>
    <row r="514" spans="1:24">
      <c r="A514" s="44">
        <v>45383</v>
      </c>
      <c r="B514" s="1" t="str">
        <f t="shared" si="43"/>
        <v>abril</v>
      </c>
      <c r="C514" t="s">
        <v>66</v>
      </c>
      <c r="D514" t="s">
        <v>67</v>
      </c>
      <c r="E514" t="str">
        <f>+VLOOKUP(F514,'[1]DIVIPOLA MPIO'!$A$5:$B$1125,2,0)</f>
        <v>Antioquia</v>
      </c>
      <c r="F514" t="s">
        <v>68</v>
      </c>
      <c r="G514" t="s">
        <v>257</v>
      </c>
      <c r="H514" t="s">
        <v>70</v>
      </c>
      <c r="I514" t="s">
        <v>43</v>
      </c>
      <c r="J514" t="s">
        <v>27</v>
      </c>
      <c r="K514" s="2">
        <v>79</v>
      </c>
      <c r="L514" s="2">
        <v>4469.71</v>
      </c>
      <c r="M514" s="25">
        <v>3654</v>
      </c>
      <c r="N514" s="40">
        <f t="shared" si="44"/>
        <v>4</v>
      </c>
      <c r="O514" s="41" t="str">
        <f t="shared" si="45"/>
        <v>36</v>
      </c>
      <c r="P514" s="41" t="str">
        <f t="shared" si="46"/>
        <v>54</v>
      </c>
      <c r="Q514" s="42">
        <f t="shared" si="47"/>
        <v>2214</v>
      </c>
      <c r="R514" s="42">
        <f t="shared" si="48"/>
        <v>36.9</v>
      </c>
      <c r="U514" s="39"/>
      <c r="V514" s="39"/>
      <c r="W514" s="10"/>
      <c r="X514" s="6"/>
    </row>
    <row r="515" spans="1:24">
      <c r="A515" s="44">
        <v>45383</v>
      </c>
      <c r="B515" s="1" t="str">
        <f t="shared" ref="B515:B578" si="49">TEXT(A515,"mmmm")</f>
        <v>abril</v>
      </c>
      <c r="C515" t="s">
        <v>66</v>
      </c>
      <c r="D515" t="s">
        <v>67</v>
      </c>
      <c r="E515" t="str">
        <f>+VLOOKUP(F515,'[1]DIVIPOLA MPIO'!$A$5:$B$1125,2,0)</f>
        <v>Antioquia</v>
      </c>
      <c r="F515" t="s">
        <v>68</v>
      </c>
      <c r="G515" t="s">
        <v>257</v>
      </c>
      <c r="H515" t="s">
        <v>71</v>
      </c>
      <c r="I515" t="s">
        <v>43</v>
      </c>
      <c r="J515" t="s">
        <v>27</v>
      </c>
      <c r="K515" s="2">
        <v>78</v>
      </c>
      <c r="L515" s="2">
        <v>4755.5</v>
      </c>
      <c r="M515" s="25">
        <v>3606</v>
      </c>
      <c r="N515" s="40">
        <f t="shared" ref="N515:N578" si="50">LEN($M515)</f>
        <v>4</v>
      </c>
      <c r="O515" s="41" t="str">
        <f t="shared" ref="O515:O578" si="51">IF(N515="1",$M515,IF(N515=2,LEFT($M515,2),LEFT($M515,2)))</f>
        <v>36</v>
      </c>
      <c r="P515" s="41" t="str">
        <f t="shared" ref="P515:P578" si="52">IF(N515&lt;=2,0,MID($M515,3,3))</f>
        <v>06</v>
      </c>
      <c r="Q515" s="42">
        <f t="shared" ref="Q515:Q578" si="53">(O515*60)+P515</f>
        <v>2166</v>
      </c>
      <c r="R515" s="42">
        <f t="shared" ref="R515:R578" si="54">+Q515/60</f>
        <v>36.1</v>
      </c>
      <c r="U515" s="39"/>
      <c r="V515" s="39"/>
      <c r="W515" s="10"/>
      <c r="X515" s="6"/>
    </row>
    <row r="516" spans="1:24">
      <c r="A516" s="44">
        <v>45383</v>
      </c>
      <c r="B516" s="1" t="str">
        <f t="shared" si="49"/>
        <v>abril</v>
      </c>
      <c r="C516" t="s">
        <v>66</v>
      </c>
      <c r="D516" t="s">
        <v>67</v>
      </c>
      <c r="E516" t="str">
        <f>+VLOOKUP(F516,'[1]DIVIPOLA MPIO'!$A$5:$B$1125,2,0)</f>
        <v>Antioquia</v>
      </c>
      <c r="F516" t="s">
        <v>68</v>
      </c>
      <c r="G516" t="s">
        <v>257</v>
      </c>
      <c r="H516" t="s">
        <v>72</v>
      </c>
      <c r="I516" t="s">
        <v>43</v>
      </c>
      <c r="J516" t="s">
        <v>27</v>
      </c>
      <c r="K516" s="2">
        <v>91</v>
      </c>
      <c r="L516" s="2">
        <v>4986.99</v>
      </c>
      <c r="M516" s="25">
        <v>3930</v>
      </c>
      <c r="N516" s="40">
        <f t="shared" si="50"/>
        <v>4</v>
      </c>
      <c r="O516" s="41" t="str">
        <f t="shared" si="51"/>
        <v>39</v>
      </c>
      <c r="P516" s="41" t="str">
        <f t="shared" si="52"/>
        <v>30</v>
      </c>
      <c r="Q516" s="42">
        <f t="shared" si="53"/>
        <v>2370</v>
      </c>
      <c r="R516" s="42">
        <f t="shared" si="54"/>
        <v>39.5</v>
      </c>
      <c r="U516" s="39"/>
      <c r="V516" s="39"/>
      <c r="W516" s="10"/>
      <c r="X516" s="6"/>
    </row>
    <row r="517" spans="1:24">
      <c r="A517" s="44">
        <v>45383</v>
      </c>
      <c r="B517" s="1" t="str">
        <f t="shared" si="49"/>
        <v>abril</v>
      </c>
      <c r="C517" t="s">
        <v>66</v>
      </c>
      <c r="D517" t="s">
        <v>67</v>
      </c>
      <c r="E517" t="str">
        <f>+VLOOKUP(F517,'[1]DIVIPOLA MPIO'!$A$5:$B$1125,2,0)</f>
        <v>Antioquia</v>
      </c>
      <c r="F517" t="s">
        <v>68</v>
      </c>
      <c r="G517" t="s">
        <v>257</v>
      </c>
      <c r="H517" t="s">
        <v>73</v>
      </c>
      <c r="I517" t="s">
        <v>43</v>
      </c>
      <c r="J517" t="s">
        <v>27</v>
      </c>
      <c r="K517" s="2">
        <v>80</v>
      </c>
      <c r="L517" s="2">
        <v>4623.7</v>
      </c>
      <c r="M517" s="25">
        <v>3542</v>
      </c>
      <c r="N517" s="40">
        <f t="shared" si="50"/>
        <v>4</v>
      </c>
      <c r="O517" s="41" t="str">
        <f t="shared" si="51"/>
        <v>35</v>
      </c>
      <c r="P517" s="41" t="str">
        <f t="shared" si="52"/>
        <v>42</v>
      </c>
      <c r="Q517" s="42">
        <f t="shared" si="53"/>
        <v>2142</v>
      </c>
      <c r="R517" s="42">
        <f t="shared" si="54"/>
        <v>35.700000000000003</v>
      </c>
      <c r="U517" s="39"/>
      <c r="V517" s="39"/>
      <c r="W517" s="10"/>
      <c r="X517" s="6"/>
    </row>
    <row r="518" spans="1:24">
      <c r="A518" s="44">
        <v>45383</v>
      </c>
      <c r="B518" s="1" t="str">
        <f t="shared" si="49"/>
        <v>abril</v>
      </c>
      <c r="C518" t="s">
        <v>66</v>
      </c>
      <c r="D518" t="s">
        <v>67</v>
      </c>
      <c r="E518" t="str">
        <f>+VLOOKUP(F518,'[1]DIVIPOLA MPIO'!$A$5:$B$1125,2,0)</f>
        <v>Antioquia</v>
      </c>
      <c r="F518" t="s">
        <v>68</v>
      </c>
      <c r="G518" t="s">
        <v>257</v>
      </c>
      <c r="H518" t="s">
        <v>74</v>
      </c>
      <c r="I518" t="s">
        <v>43</v>
      </c>
      <c r="J518" t="s">
        <v>27</v>
      </c>
      <c r="K518" s="2">
        <v>93</v>
      </c>
      <c r="L518" s="2">
        <v>5451.91</v>
      </c>
      <c r="M518" s="25">
        <v>3700</v>
      </c>
      <c r="N518" s="40">
        <f t="shared" si="50"/>
        <v>4</v>
      </c>
      <c r="O518" s="41" t="str">
        <f t="shared" si="51"/>
        <v>37</v>
      </c>
      <c r="P518" s="41" t="str">
        <f t="shared" si="52"/>
        <v>00</v>
      </c>
      <c r="Q518" s="42">
        <f t="shared" si="53"/>
        <v>2220</v>
      </c>
      <c r="R518" s="42">
        <f t="shared" si="54"/>
        <v>37</v>
      </c>
      <c r="U518" s="39"/>
      <c r="V518" s="39"/>
      <c r="W518" s="10"/>
      <c r="X518" s="6"/>
    </row>
    <row r="519" spans="1:24">
      <c r="A519" s="44">
        <v>45383</v>
      </c>
      <c r="B519" s="1" t="str">
        <f t="shared" si="49"/>
        <v>abril</v>
      </c>
      <c r="C519" t="s">
        <v>66</v>
      </c>
      <c r="D519" t="s">
        <v>67</v>
      </c>
      <c r="E519" t="str">
        <f>+VLOOKUP(F519,'[1]DIVIPOLA MPIO'!$A$5:$B$1125,2,0)</f>
        <v>Antioquia</v>
      </c>
      <c r="F519" t="s">
        <v>68</v>
      </c>
      <c r="G519" t="s">
        <v>257</v>
      </c>
      <c r="H519" t="s">
        <v>75</v>
      </c>
      <c r="I519" t="s">
        <v>43</v>
      </c>
      <c r="J519" t="s">
        <v>27</v>
      </c>
      <c r="K519" s="2">
        <v>84</v>
      </c>
      <c r="L519" s="2">
        <v>4721.97</v>
      </c>
      <c r="M519" s="25">
        <v>3606</v>
      </c>
      <c r="N519" s="40">
        <f t="shared" si="50"/>
        <v>4</v>
      </c>
      <c r="O519" s="41" t="str">
        <f t="shared" si="51"/>
        <v>36</v>
      </c>
      <c r="P519" s="41" t="str">
        <f t="shared" si="52"/>
        <v>06</v>
      </c>
      <c r="Q519" s="42">
        <f t="shared" si="53"/>
        <v>2166</v>
      </c>
      <c r="R519" s="42">
        <f t="shared" si="54"/>
        <v>36.1</v>
      </c>
      <c r="U519" s="39"/>
      <c r="V519" s="39"/>
      <c r="W519" s="10"/>
      <c r="X519" s="6"/>
    </row>
    <row r="520" spans="1:24">
      <c r="A520" s="44">
        <v>45383</v>
      </c>
      <c r="B520" s="1" t="str">
        <f t="shared" si="49"/>
        <v>abril</v>
      </c>
      <c r="C520" t="s">
        <v>76</v>
      </c>
      <c r="D520" t="s">
        <v>77</v>
      </c>
      <c r="E520" t="str">
        <f>+VLOOKUP(F520,'[1]DIVIPOLA MPIO'!$A$5:$B$1125,2,0)</f>
        <v>Meta</v>
      </c>
      <c r="F520" t="s">
        <v>78</v>
      </c>
      <c r="G520" t="s">
        <v>79</v>
      </c>
      <c r="H520" t="s">
        <v>80</v>
      </c>
      <c r="I520" t="s">
        <v>15</v>
      </c>
      <c r="J520" t="s">
        <v>342</v>
      </c>
      <c r="K520" s="2">
        <v>1</v>
      </c>
      <c r="L520" s="2">
        <v>9</v>
      </c>
      <c r="M520" s="25">
        <v>13</v>
      </c>
      <c r="N520" s="40">
        <f t="shared" si="50"/>
        <v>2</v>
      </c>
      <c r="O520" s="41" t="str">
        <f t="shared" si="51"/>
        <v>13</v>
      </c>
      <c r="P520" s="41">
        <f t="shared" si="52"/>
        <v>0</v>
      </c>
      <c r="Q520" s="42">
        <f t="shared" si="53"/>
        <v>780</v>
      </c>
      <c r="R520" s="42">
        <f t="shared" si="54"/>
        <v>13</v>
      </c>
      <c r="U520" s="39"/>
      <c r="V520" s="39"/>
      <c r="W520" s="10"/>
      <c r="X520" s="6"/>
    </row>
    <row r="521" spans="1:24">
      <c r="A521" s="44">
        <v>45383</v>
      </c>
      <c r="B521" s="1" t="str">
        <f t="shared" si="49"/>
        <v>abril</v>
      </c>
      <c r="C521" t="s">
        <v>76</v>
      </c>
      <c r="D521" t="s">
        <v>77</v>
      </c>
      <c r="E521" t="str">
        <f>+VLOOKUP(F521,'[1]DIVIPOLA MPIO'!$A$5:$B$1125,2,0)</f>
        <v>Meta</v>
      </c>
      <c r="F521" t="s">
        <v>78</v>
      </c>
      <c r="G521" t="s">
        <v>79</v>
      </c>
      <c r="H521" t="s">
        <v>80</v>
      </c>
      <c r="I521" t="s">
        <v>15</v>
      </c>
      <c r="J521" t="s">
        <v>123</v>
      </c>
      <c r="K521" s="2">
        <v>6</v>
      </c>
      <c r="L521" s="2">
        <v>65</v>
      </c>
      <c r="M521" s="25">
        <v>1140</v>
      </c>
      <c r="N521" s="40">
        <f t="shared" si="50"/>
        <v>4</v>
      </c>
      <c r="O521" s="41" t="str">
        <f t="shared" si="51"/>
        <v>11</v>
      </c>
      <c r="P521" s="41" t="str">
        <f t="shared" si="52"/>
        <v>40</v>
      </c>
      <c r="Q521" s="42">
        <f t="shared" si="53"/>
        <v>700</v>
      </c>
      <c r="R521" s="42">
        <f t="shared" si="54"/>
        <v>11.666666666666666</v>
      </c>
      <c r="U521" s="39"/>
      <c r="V521" s="39"/>
      <c r="W521" s="10"/>
      <c r="X521" s="6"/>
    </row>
    <row r="522" spans="1:24">
      <c r="A522" s="44">
        <v>45383</v>
      </c>
      <c r="B522" s="1" t="str">
        <f t="shared" si="49"/>
        <v>abril</v>
      </c>
      <c r="C522" t="s">
        <v>76</v>
      </c>
      <c r="D522" t="s">
        <v>77</v>
      </c>
      <c r="E522" t="str">
        <f>+VLOOKUP(F522,'[1]DIVIPOLA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412</v>
      </c>
      <c r="K522" s="2">
        <v>53</v>
      </c>
      <c r="L522" s="2">
        <v>582</v>
      </c>
      <c r="M522" s="25">
        <v>1904</v>
      </c>
      <c r="N522" s="40">
        <f t="shared" si="50"/>
        <v>4</v>
      </c>
      <c r="O522" s="41" t="str">
        <f t="shared" si="51"/>
        <v>19</v>
      </c>
      <c r="P522" s="41" t="str">
        <f t="shared" si="52"/>
        <v>04</v>
      </c>
      <c r="Q522" s="42">
        <f t="shared" si="53"/>
        <v>1144</v>
      </c>
      <c r="R522" s="42">
        <f t="shared" si="54"/>
        <v>19.066666666666666</v>
      </c>
      <c r="U522" s="39"/>
      <c r="V522" s="39"/>
      <c r="W522" s="10"/>
      <c r="X522" s="6"/>
    </row>
    <row r="523" spans="1:24">
      <c r="A523" s="44">
        <v>45383</v>
      </c>
      <c r="B523" s="1" t="str">
        <f t="shared" si="49"/>
        <v>abril</v>
      </c>
      <c r="C523" t="s">
        <v>76</v>
      </c>
      <c r="D523" t="s">
        <v>77</v>
      </c>
      <c r="E523" t="str">
        <f>+VLOOKUP(F523,'[1]DIVIPOLA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81</v>
      </c>
      <c r="K523" s="2">
        <v>14</v>
      </c>
      <c r="L523" s="2">
        <v>163</v>
      </c>
      <c r="M523" s="25">
        <v>304</v>
      </c>
      <c r="N523" s="40">
        <f t="shared" si="50"/>
        <v>3</v>
      </c>
      <c r="O523" s="41" t="str">
        <f t="shared" si="51"/>
        <v>30</v>
      </c>
      <c r="P523" s="41" t="str">
        <f t="shared" si="52"/>
        <v>4</v>
      </c>
      <c r="Q523" s="42">
        <f t="shared" si="53"/>
        <v>1804</v>
      </c>
      <c r="R523" s="42">
        <f t="shared" si="54"/>
        <v>30.066666666666666</v>
      </c>
      <c r="U523" s="39"/>
      <c r="V523" s="39"/>
      <c r="W523" s="10"/>
      <c r="X523" s="6"/>
    </row>
    <row r="524" spans="1:24">
      <c r="A524" s="44">
        <v>45383</v>
      </c>
      <c r="B524" s="1" t="str">
        <f t="shared" si="49"/>
        <v>abril</v>
      </c>
      <c r="C524" t="s">
        <v>82</v>
      </c>
      <c r="D524" t="s">
        <v>83</v>
      </c>
      <c r="E524" t="str">
        <f>+VLOOKUP(F524,'[1]DIVIPOLA MPIO'!$A$5:$B$1125,2,0)</f>
        <v>Meta</v>
      </c>
      <c r="F524" t="s">
        <v>457</v>
      </c>
      <c r="G524" t="s">
        <v>85</v>
      </c>
      <c r="H524" t="s">
        <v>258</v>
      </c>
      <c r="I524" t="s">
        <v>15</v>
      </c>
      <c r="J524" t="s">
        <v>16</v>
      </c>
      <c r="K524" s="2">
        <v>5</v>
      </c>
      <c r="L524" s="2">
        <v>380</v>
      </c>
      <c r="M524" s="25">
        <v>1240</v>
      </c>
      <c r="N524" s="40">
        <f t="shared" si="50"/>
        <v>4</v>
      </c>
      <c r="O524" s="41" t="str">
        <f t="shared" si="51"/>
        <v>12</v>
      </c>
      <c r="P524" s="41" t="str">
        <f t="shared" si="52"/>
        <v>40</v>
      </c>
      <c r="Q524" s="42">
        <f t="shared" si="53"/>
        <v>760</v>
      </c>
      <c r="R524" s="42">
        <f t="shared" si="54"/>
        <v>12.666666666666666</v>
      </c>
      <c r="U524" s="39"/>
      <c r="V524" s="39"/>
      <c r="W524" s="10"/>
      <c r="X524" s="6"/>
    </row>
    <row r="525" spans="1:24">
      <c r="A525" s="44">
        <v>45383</v>
      </c>
      <c r="B525" s="1" t="str">
        <f t="shared" si="49"/>
        <v>abril</v>
      </c>
      <c r="C525" t="s">
        <v>82</v>
      </c>
      <c r="D525" t="s">
        <v>83</v>
      </c>
      <c r="E525" t="str">
        <f>+VLOOKUP(F525,'[1]DIVIPOLA MPIO'!$A$5:$B$1125,2,0)</f>
        <v>Meta</v>
      </c>
      <c r="F525" t="s">
        <v>457</v>
      </c>
      <c r="G525" t="s">
        <v>85</v>
      </c>
      <c r="H525" t="s">
        <v>343</v>
      </c>
      <c r="I525" t="s">
        <v>15</v>
      </c>
      <c r="J525" t="s">
        <v>16</v>
      </c>
      <c r="K525" s="2">
        <v>3</v>
      </c>
      <c r="L525" s="2">
        <v>235</v>
      </c>
      <c r="M525" s="25">
        <v>750</v>
      </c>
      <c r="N525" s="40">
        <f t="shared" si="50"/>
        <v>3</v>
      </c>
      <c r="O525" s="41" t="str">
        <f t="shared" si="51"/>
        <v>75</v>
      </c>
      <c r="P525" s="41" t="str">
        <f t="shared" si="52"/>
        <v>0</v>
      </c>
      <c r="Q525" s="42">
        <f t="shared" si="53"/>
        <v>4500</v>
      </c>
      <c r="R525" s="42">
        <f t="shared" si="54"/>
        <v>75</v>
      </c>
      <c r="U525" s="39"/>
      <c r="V525" s="39"/>
      <c r="W525" s="10"/>
      <c r="X525" s="6"/>
    </row>
    <row r="526" spans="1:24">
      <c r="A526" s="44">
        <v>45383</v>
      </c>
      <c r="B526" s="1" t="str">
        <f t="shared" si="49"/>
        <v>abril</v>
      </c>
      <c r="C526" t="s">
        <v>82</v>
      </c>
      <c r="D526" t="s">
        <v>83</v>
      </c>
      <c r="E526" t="str">
        <f>+VLOOKUP(F526,'[1]DIVIPOLA MPIO'!$A$5:$B$1125,2,0)</f>
        <v>Meta</v>
      </c>
      <c r="F526" t="s">
        <v>457</v>
      </c>
      <c r="G526" t="s">
        <v>85</v>
      </c>
      <c r="H526" t="s">
        <v>344</v>
      </c>
      <c r="I526" t="s">
        <v>15</v>
      </c>
      <c r="J526" t="s">
        <v>16</v>
      </c>
      <c r="K526" s="2">
        <v>1</v>
      </c>
      <c r="L526" s="2">
        <v>150</v>
      </c>
      <c r="M526" s="25">
        <v>5</v>
      </c>
      <c r="N526" s="40">
        <f t="shared" si="50"/>
        <v>1</v>
      </c>
      <c r="O526" s="41" t="str">
        <f t="shared" si="51"/>
        <v>5</v>
      </c>
      <c r="P526" s="41">
        <f t="shared" si="52"/>
        <v>0</v>
      </c>
      <c r="Q526" s="42">
        <f t="shared" si="53"/>
        <v>300</v>
      </c>
      <c r="R526" s="42">
        <f t="shared" si="54"/>
        <v>5</v>
      </c>
      <c r="U526" s="39"/>
      <c r="V526" s="39"/>
      <c r="W526" s="10"/>
      <c r="X526" s="6"/>
    </row>
    <row r="527" spans="1:24">
      <c r="A527" s="44">
        <v>45383</v>
      </c>
      <c r="B527" s="1" t="str">
        <f t="shared" si="49"/>
        <v>abril</v>
      </c>
      <c r="C527" t="s">
        <v>82</v>
      </c>
      <c r="D527" t="s">
        <v>83</v>
      </c>
      <c r="E527" t="str">
        <f>+VLOOKUP(F527,'[1]DIVIPOLA MPIO'!$A$5:$B$1125,2,0)</f>
        <v>Meta</v>
      </c>
      <c r="F527" t="s">
        <v>457</v>
      </c>
      <c r="G527" t="s">
        <v>85</v>
      </c>
      <c r="H527" t="s">
        <v>86</v>
      </c>
      <c r="I527" t="s">
        <v>15</v>
      </c>
      <c r="J527" t="s">
        <v>16</v>
      </c>
      <c r="K527" s="2">
        <v>6</v>
      </c>
      <c r="L527" s="2">
        <v>607</v>
      </c>
      <c r="M527" s="25">
        <v>2015</v>
      </c>
      <c r="N527" s="40">
        <f t="shared" si="50"/>
        <v>4</v>
      </c>
      <c r="O527" s="41" t="str">
        <f t="shared" si="51"/>
        <v>20</v>
      </c>
      <c r="P527" s="41" t="str">
        <f t="shared" si="52"/>
        <v>15</v>
      </c>
      <c r="Q527" s="42">
        <f t="shared" si="53"/>
        <v>1215</v>
      </c>
      <c r="R527" s="42">
        <f t="shared" si="54"/>
        <v>20.25</v>
      </c>
      <c r="U527" s="39"/>
      <c r="V527" s="39"/>
      <c r="W527" s="10"/>
      <c r="X527" s="6"/>
    </row>
    <row r="528" spans="1:24">
      <c r="A528" s="44">
        <v>45383</v>
      </c>
      <c r="B528" s="1" t="str">
        <f t="shared" si="49"/>
        <v>abril</v>
      </c>
      <c r="C528" t="s">
        <v>87</v>
      </c>
      <c r="D528" t="s">
        <v>88</v>
      </c>
      <c r="E528" t="str">
        <f>+VLOOKUP(F528,'[1]DIVIPOLA MPIO'!$A$5:$B$1125,2,0)</f>
        <v>Tolima</v>
      </c>
      <c r="F528" t="s">
        <v>462</v>
      </c>
      <c r="G528" t="s">
        <v>323</v>
      </c>
      <c r="H528" t="s">
        <v>91</v>
      </c>
      <c r="I528" t="s">
        <v>92</v>
      </c>
      <c r="J528" t="s">
        <v>16</v>
      </c>
      <c r="K528" s="2">
        <v>30</v>
      </c>
      <c r="L528" s="2">
        <v>457</v>
      </c>
      <c r="M528" s="25">
        <v>830</v>
      </c>
      <c r="N528" s="40">
        <f t="shared" si="50"/>
        <v>3</v>
      </c>
      <c r="O528" s="41" t="str">
        <f t="shared" si="51"/>
        <v>83</v>
      </c>
      <c r="P528" s="41" t="str">
        <f t="shared" si="52"/>
        <v>0</v>
      </c>
      <c r="Q528" s="42">
        <f t="shared" si="53"/>
        <v>4980</v>
      </c>
      <c r="R528" s="42">
        <f t="shared" si="54"/>
        <v>83</v>
      </c>
      <c r="U528" s="39"/>
      <c r="V528" s="39"/>
      <c r="W528" s="10"/>
      <c r="X528" s="6"/>
    </row>
    <row r="529" spans="1:24">
      <c r="A529" s="44">
        <v>45383</v>
      </c>
      <c r="B529" s="1" t="str">
        <f t="shared" si="49"/>
        <v>abril</v>
      </c>
      <c r="C529" t="s">
        <v>260</v>
      </c>
      <c r="D529" t="s">
        <v>261</v>
      </c>
      <c r="E529" t="str">
        <f>+VLOOKUP(F529,'[1]DIVIPOLA MPIO'!$A$5:$B$1125,2,0)</f>
        <v>Magdalena</v>
      </c>
      <c r="F529" t="s">
        <v>469</v>
      </c>
      <c r="G529" t="s">
        <v>262</v>
      </c>
      <c r="H529" t="s">
        <v>263</v>
      </c>
      <c r="I529" t="s">
        <v>264</v>
      </c>
      <c r="J529" t="s">
        <v>27</v>
      </c>
      <c r="K529" s="2">
        <v>29</v>
      </c>
      <c r="L529" s="2">
        <v>3446.63</v>
      </c>
      <c r="M529" s="25">
        <v>3233</v>
      </c>
      <c r="N529" s="40">
        <f t="shared" si="50"/>
        <v>4</v>
      </c>
      <c r="O529" s="41" t="str">
        <f t="shared" si="51"/>
        <v>32</v>
      </c>
      <c r="P529" s="41" t="str">
        <f t="shared" si="52"/>
        <v>33</v>
      </c>
      <c r="Q529" s="42">
        <f t="shared" si="53"/>
        <v>1953</v>
      </c>
      <c r="R529" s="42">
        <f t="shared" si="54"/>
        <v>32.549999999999997</v>
      </c>
      <c r="U529" s="39"/>
      <c r="V529" s="39"/>
      <c r="W529" s="10"/>
      <c r="X529" s="6"/>
    </row>
    <row r="530" spans="1:24">
      <c r="A530" s="44">
        <v>45383</v>
      </c>
      <c r="B530" s="1" t="str">
        <f t="shared" si="49"/>
        <v>abril</v>
      </c>
      <c r="C530" t="s">
        <v>260</v>
      </c>
      <c r="D530" t="s">
        <v>261</v>
      </c>
      <c r="E530" t="str">
        <f>+VLOOKUP(F530,'[1]DIVIPOLA MPIO'!$A$5:$B$1125,2,0)</f>
        <v>Magdalena</v>
      </c>
      <c r="F530" t="s">
        <v>469</v>
      </c>
      <c r="G530" t="s">
        <v>262</v>
      </c>
      <c r="H530" t="s">
        <v>268</v>
      </c>
      <c r="I530" t="s">
        <v>264</v>
      </c>
      <c r="J530" t="s">
        <v>27</v>
      </c>
      <c r="K530" s="2">
        <v>45</v>
      </c>
      <c r="L530" s="2">
        <v>3100.47</v>
      </c>
      <c r="M530" s="25">
        <v>4942</v>
      </c>
      <c r="N530" s="40">
        <f t="shared" si="50"/>
        <v>4</v>
      </c>
      <c r="O530" s="41" t="str">
        <f t="shared" si="51"/>
        <v>49</v>
      </c>
      <c r="P530" s="41" t="str">
        <f t="shared" si="52"/>
        <v>42</v>
      </c>
      <c r="Q530" s="42">
        <f t="shared" si="53"/>
        <v>2982</v>
      </c>
      <c r="R530" s="42">
        <f t="shared" si="54"/>
        <v>49.7</v>
      </c>
      <c r="U530" s="39"/>
      <c r="V530" s="39"/>
      <c r="W530" s="10"/>
      <c r="X530" s="6"/>
    </row>
    <row r="531" spans="1:24">
      <c r="A531" s="44">
        <v>45383</v>
      </c>
      <c r="B531" s="1" t="str">
        <f t="shared" si="49"/>
        <v>abril</v>
      </c>
      <c r="C531" t="s">
        <v>260</v>
      </c>
      <c r="D531" t="s">
        <v>261</v>
      </c>
      <c r="E531" t="str">
        <f>+VLOOKUP(F531,'[1]DIVIPOLA MPIO'!$A$5:$B$1125,2,0)</f>
        <v>Magdalena</v>
      </c>
      <c r="F531" t="s">
        <v>469</v>
      </c>
      <c r="G531" t="s">
        <v>262</v>
      </c>
      <c r="H531" t="s">
        <v>271</v>
      </c>
      <c r="I531" t="s">
        <v>264</v>
      </c>
      <c r="J531" t="s">
        <v>27</v>
      </c>
      <c r="K531" s="2">
        <v>55</v>
      </c>
      <c r="L531" s="2">
        <v>3786.14</v>
      </c>
      <c r="M531" s="25">
        <v>6325</v>
      </c>
      <c r="N531" s="40">
        <f t="shared" si="50"/>
        <v>4</v>
      </c>
      <c r="O531" s="41" t="str">
        <f t="shared" si="51"/>
        <v>63</v>
      </c>
      <c r="P531" s="41" t="str">
        <f t="shared" si="52"/>
        <v>25</v>
      </c>
      <c r="Q531" s="42">
        <f t="shared" si="53"/>
        <v>3805</v>
      </c>
      <c r="R531" s="42">
        <f t="shared" si="54"/>
        <v>63.416666666666664</v>
      </c>
      <c r="U531" s="39"/>
      <c r="V531" s="39"/>
      <c r="W531" s="10"/>
      <c r="X531" s="6"/>
    </row>
    <row r="532" spans="1:24">
      <c r="A532" s="44">
        <v>45383</v>
      </c>
      <c r="B532" s="1" t="str">
        <f t="shared" si="49"/>
        <v>abril</v>
      </c>
      <c r="C532" t="s">
        <v>260</v>
      </c>
      <c r="D532" t="s">
        <v>261</v>
      </c>
      <c r="E532" t="str">
        <f>+VLOOKUP(F532,'[1]DIVIPOLA MPIO'!$A$5:$B$1125,2,0)</f>
        <v>Magdalena</v>
      </c>
      <c r="F532" t="s">
        <v>469</v>
      </c>
      <c r="G532" t="s">
        <v>262</v>
      </c>
      <c r="H532" t="s">
        <v>273</v>
      </c>
      <c r="I532" t="s">
        <v>264</v>
      </c>
      <c r="J532" t="s">
        <v>27</v>
      </c>
      <c r="K532" s="2">
        <v>10</v>
      </c>
      <c r="L532" s="2">
        <v>630.59</v>
      </c>
      <c r="M532" s="25">
        <v>742</v>
      </c>
      <c r="N532" s="40">
        <f t="shared" si="50"/>
        <v>3</v>
      </c>
      <c r="O532" s="41" t="str">
        <f t="shared" si="51"/>
        <v>74</v>
      </c>
      <c r="P532" s="41" t="str">
        <f t="shared" si="52"/>
        <v>2</v>
      </c>
      <c r="Q532" s="42">
        <f t="shared" si="53"/>
        <v>4442</v>
      </c>
      <c r="R532" s="42">
        <f t="shared" si="54"/>
        <v>74.033333333333331</v>
      </c>
      <c r="U532" s="39"/>
      <c r="V532" s="39"/>
      <c r="W532" s="10"/>
      <c r="X532" s="6"/>
    </row>
    <row r="533" spans="1:24">
      <c r="A533" s="44">
        <v>45383</v>
      </c>
      <c r="B533" s="1" t="str">
        <f t="shared" si="49"/>
        <v>abril</v>
      </c>
      <c r="C533" t="s">
        <v>93</v>
      </c>
      <c r="D533" t="s">
        <v>94</v>
      </c>
      <c r="E533" t="str">
        <f>+VLOOKUP(F533,'[1]DIVIPOLA MPIO'!$A$5:$B$1125,2,0)</f>
        <v>Valle del Cauca</v>
      </c>
      <c r="F533" t="s">
        <v>95</v>
      </c>
      <c r="G533" t="s">
        <v>96</v>
      </c>
      <c r="H533" t="s">
        <v>97</v>
      </c>
      <c r="I533" t="s">
        <v>92</v>
      </c>
      <c r="J533" t="s">
        <v>98</v>
      </c>
      <c r="K533" s="2">
        <v>18</v>
      </c>
      <c r="L533" s="2">
        <v>145</v>
      </c>
      <c r="M533" s="25">
        <v>528</v>
      </c>
      <c r="N533" s="40">
        <f t="shared" si="50"/>
        <v>3</v>
      </c>
      <c r="O533" s="41" t="str">
        <f t="shared" si="51"/>
        <v>52</v>
      </c>
      <c r="P533" s="41" t="str">
        <f t="shared" si="52"/>
        <v>8</v>
      </c>
      <c r="Q533" s="42">
        <f t="shared" si="53"/>
        <v>3128</v>
      </c>
      <c r="R533" s="42">
        <f t="shared" si="54"/>
        <v>52.133333333333333</v>
      </c>
      <c r="U533" s="39"/>
      <c r="V533" s="39"/>
      <c r="W533" s="10"/>
      <c r="X533" s="6"/>
    </row>
    <row r="534" spans="1:24">
      <c r="A534" s="44">
        <v>45383</v>
      </c>
      <c r="B534" s="1" t="str">
        <f t="shared" si="49"/>
        <v>abril</v>
      </c>
      <c r="C534" t="s">
        <v>105</v>
      </c>
      <c r="D534" t="s">
        <v>106</v>
      </c>
      <c r="E534" t="str">
        <f>+VLOOKUP(F534,'[1]DIVIPOLA MPIO'!$A$5:$B$1125,2,0)</f>
        <v>Tolima</v>
      </c>
      <c r="F534" t="s">
        <v>113</v>
      </c>
      <c r="G534" t="s">
        <v>114</v>
      </c>
      <c r="H534" t="s">
        <v>111</v>
      </c>
      <c r="I534" t="s">
        <v>92</v>
      </c>
      <c r="J534" t="s">
        <v>16</v>
      </c>
      <c r="K534" s="2">
        <v>4</v>
      </c>
      <c r="L534" s="2">
        <v>25</v>
      </c>
      <c r="M534" s="25">
        <v>1</v>
      </c>
      <c r="N534" s="40">
        <f t="shared" si="50"/>
        <v>1</v>
      </c>
      <c r="O534" s="41" t="str">
        <f t="shared" si="51"/>
        <v>1</v>
      </c>
      <c r="P534" s="41">
        <f t="shared" si="52"/>
        <v>0</v>
      </c>
      <c r="Q534" s="42">
        <f t="shared" si="53"/>
        <v>60</v>
      </c>
      <c r="R534" s="42">
        <f t="shared" si="54"/>
        <v>1</v>
      </c>
      <c r="U534" s="39"/>
      <c r="V534" s="39"/>
      <c r="W534" s="10"/>
      <c r="X534" s="6"/>
    </row>
    <row r="535" spans="1:24">
      <c r="A535" s="44">
        <v>45383</v>
      </c>
      <c r="B535" s="1" t="str">
        <f t="shared" si="49"/>
        <v>abril</v>
      </c>
      <c r="C535" t="s">
        <v>105</v>
      </c>
      <c r="D535" t="s">
        <v>106</v>
      </c>
      <c r="E535" t="str">
        <f>+VLOOKUP(F535,'[1]DIVIPOLA MPIO'!$A$5:$B$1125,2,0)</f>
        <v>Huila</v>
      </c>
      <c r="F535" t="s">
        <v>115</v>
      </c>
      <c r="G535" t="s">
        <v>116</v>
      </c>
      <c r="H535" t="s">
        <v>117</v>
      </c>
      <c r="I535" t="s">
        <v>92</v>
      </c>
      <c r="J535" t="s">
        <v>16</v>
      </c>
      <c r="K535" s="2">
        <v>30</v>
      </c>
      <c r="L535" s="2">
        <v>187.5</v>
      </c>
      <c r="M535" s="25">
        <v>730</v>
      </c>
      <c r="N535" s="40">
        <f t="shared" si="50"/>
        <v>3</v>
      </c>
      <c r="O535" s="41" t="str">
        <f t="shared" si="51"/>
        <v>73</v>
      </c>
      <c r="P535" s="41" t="str">
        <f t="shared" si="52"/>
        <v>0</v>
      </c>
      <c r="Q535" s="42">
        <f t="shared" si="53"/>
        <v>4380</v>
      </c>
      <c r="R535" s="42">
        <f t="shared" si="54"/>
        <v>73</v>
      </c>
      <c r="U535" s="39"/>
      <c r="V535" s="39"/>
      <c r="W535" s="10"/>
      <c r="X535" s="6"/>
    </row>
    <row r="536" spans="1:24">
      <c r="A536" s="44">
        <v>45383</v>
      </c>
      <c r="B536" s="1" t="str">
        <f t="shared" si="49"/>
        <v>abril</v>
      </c>
      <c r="C536" t="s">
        <v>105</v>
      </c>
      <c r="D536" t="s">
        <v>106</v>
      </c>
      <c r="E536" t="str">
        <f>+VLOOKUP(F536,'[1]DIVIPOLA MPIO'!$A$5:$B$1125,2,0)</f>
        <v>Huila</v>
      </c>
      <c r="F536" t="s">
        <v>115</v>
      </c>
      <c r="G536" t="s">
        <v>119</v>
      </c>
      <c r="H536" t="s">
        <v>117</v>
      </c>
      <c r="I536" t="s">
        <v>92</v>
      </c>
      <c r="J536" t="s">
        <v>16</v>
      </c>
      <c r="K536" s="2">
        <v>16</v>
      </c>
      <c r="L536" s="2">
        <v>100</v>
      </c>
      <c r="M536" s="25">
        <v>4</v>
      </c>
      <c r="N536" s="40">
        <f t="shared" si="50"/>
        <v>1</v>
      </c>
      <c r="O536" s="41" t="str">
        <f t="shared" si="51"/>
        <v>4</v>
      </c>
      <c r="P536" s="41">
        <f t="shared" si="52"/>
        <v>0</v>
      </c>
      <c r="Q536" s="42">
        <f t="shared" si="53"/>
        <v>240</v>
      </c>
      <c r="R536" s="42">
        <f t="shared" si="54"/>
        <v>4</v>
      </c>
      <c r="U536" s="39"/>
      <c r="V536" s="39"/>
      <c r="W536" s="10"/>
      <c r="X536" s="6"/>
    </row>
    <row r="537" spans="1:24">
      <c r="A537" s="44">
        <v>45383</v>
      </c>
      <c r="B537" s="1" t="str">
        <f t="shared" si="49"/>
        <v>abril</v>
      </c>
      <c r="C537" t="s">
        <v>105</v>
      </c>
      <c r="D537" t="s">
        <v>106</v>
      </c>
      <c r="E537" t="str">
        <f>+VLOOKUP(F537,'[1]DIVIPOLA MPIO'!$A$5:$B$1125,2,0)</f>
        <v>Tolima</v>
      </c>
      <c r="F537" t="s">
        <v>456</v>
      </c>
      <c r="G537" t="s">
        <v>121</v>
      </c>
      <c r="H537" t="s">
        <v>109</v>
      </c>
      <c r="I537" t="s">
        <v>92</v>
      </c>
      <c r="J537" t="s">
        <v>16</v>
      </c>
      <c r="K537" s="2">
        <v>16</v>
      </c>
      <c r="L537" s="2">
        <v>100</v>
      </c>
      <c r="M537" s="25">
        <v>4</v>
      </c>
      <c r="N537" s="40">
        <f t="shared" si="50"/>
        <v>1</v>
      </c>
      <c r="O537" s="41" t="str">
        <f t="shared" si="51"/>
        <v>4</v>
      </c>
      <c r="P537" s="41">
        <f t="shared" si="52"/>
        <v>0</v>
      </c>
      <c r="Q537" s="42">
        <f t="shared" si="53"/>
        <v>240</v>
      </c>
      <c r="R537" s="42">
        <f t="shared" si="54"/>
        <v>4</v>
      </c>
      <c r="U537" s="39"/>
      <c r="V537" s="39"/>
      <c r="W537" s="10"/>
      <c r="X537" s="6"/>
    </row>
    <row r="538" spans="1:24">
      <c r="A538" s="44">
        <v>45383</v>
      </c>
      <c r="B538" s="1" t="str">
        <f t="shared" si="49"/>
        <v>abril</v>
      </c>
      <c r="C538" t="s">
        <v>105</v>
      </c>
      <c r="D538" t="s">
        <v>106</v>
      </c>
      <c r="E538" t="str">
        <f>+VLOOKUP(F538,'[1]DIVIPOLA MPIO'!$A$5:$B$1125,2,0)</f>
        <v>Tolima</v>
      </c>
      <c r="F538" t="s">
        <v>456</v>
      </c>
      <c r="G538" t="s">
        <v>121</v>
      </c>
      <c r="H538" t="s">
        <v>110</v>
      </c>
      <c r="I538" t="s">
        <v>92</v>
      </c>
      <c r="J538" t="s">
        <v>16</v>
      </c>
      <c r="K538" s="2">
        <v>16</v>
      </c>
      <c r="L538" s="2">
        <v>100</v>
      </c>
      <c r="M538" s="25">
        <v>4</v>
      </c>
      <c r="N538" s="40">
        <f t="shared" si="50"/>
        <v>1</v>
      </c>
      <c r="O538" s="41" t="str">
        <f t="shared" si="51"/>
        <v>4</v>
      </c>
      <c r="P538" s="41">
        <f t="shared" si="52"/>
        <v>0</v>
      </c>
      <c r="Q538" s="42">
        <f t="shared" si="53"/>
        <v>240</v>
      </c>
      <c r="R538" s="42">
        <f t="shared" si="54"/>
        <v>4</v>
      </c>
      <c r="U538" s="39"/>
      <c r="V538" s="39"/>
      <c r="W538" s="10"/>
      <c r="X538" s="6"/>
    </row>
    <row r="539" spans="1:24">
      <c r="A539" s="44">
        <v>45383</v>
      </c>
      <c r="B539" s="1" t="str">
        <f t="shared" si="49"/>
        <v>abril</v>
      </c>
      <c r="C539" t="s">
        <v>105</v>
      </c>
      <c r="D539" t="s">
        <v>106</v>
      </c>
      <c r="E539" t="str">
        <f>+VLOOKUP(F539,'[1]DIVIPOLA MPIO'!$A$5:$B$1125,2,0)</f>
        <v>Tolima</v>
      </c>
      <c r="F539" t="s">
        <v>456</v>
      </c>
      <c r="G539" t="s">
        <v>108</v>
      </c>
      <c r="H539" t="s">
        <v>345</v>
      </c>
      <c r="I539" t="s">
        <v>92</v>
      </c>
      <c r="J539" t="s">
        <v>16</v>
      </c>
      <c r="K539" s="2">
        <v>44</v>
      </c>
      <c r="L539" s="2">
        <v>275</v>
      </c>
      <c r="M539" s="25">
        <v>11</v>
      </c>
      <c r="N539" s="40">
        <f t="shared" si="50"/>
        <v>2</v>
      </c>
      <c r="O539" s="41" t="str">
        <f t="shared" si="51"/>
        <v>11</v>
      </c>
      <c r="P539" s="41">
        <f t="shared" si="52"/>
        <v>0</v>
      </c>
      <c r="Q539" s="42">
        <f t="shared" si="53"/>
        <v>660</v>
      </c>
      <c r="R539" s="42">
        <f t="shared" si="54"/>
        <v>11</v>
      </c>
      <c r="U539" s="39"/>
      <c r="V539" s="39"/>
      <c r="W539" s="10"/>
      <c r="X539" s="6"/>
    </row>
    <row r="540" spans="1:24">
      <c r="A540" s="44">
        <v>45383</v>
      </c>
      <c r="B540" s="1" t="str">
        <f t="shared" si="49"/>
        <v>abril</v>
      </c>
      <c r="C540" t="s">
        <v>105</v>
      </c>
      <c r="D540" t="s">
        <v>106</v>
      </c>
      <c r="E540" t="str">
        <f>+VLOOKUP(F540,'[1]DIVIPOLA MPIO'!$A$5:$B$1125,2,0)</f>
        <v>Tolima</v>
      </c>
      <c r="F540" t="s">
        <v>456</v>
      </c>
      <c r="G540" t="s">
        <v>108</v>
      </c>
      <c r="H540" t="s">
        <v>122</v>
      </c>
      <c r="I540" t="s">
        <v>92</v>
      </c>
      <c r="J540" t="s">
        <v>16</v>
      </c>
      <c r="K540" s="2">
        <v>32</v>
      </c>
      <c r="L540" s="2">
        <v>200</v>
      </c>
      <c r="M540" s="25">
        <v>8</v>
      </c>
      <c r="N540" s="40">
        <f t="shared" si="50"/>
        <v>1</v>
      </c>
      <c r="O540" s="41" t="str">
        <f t="shared" si="51"/>
        <v>8</v>
      </c>
      <c r="P540" s="41">
        <f t="shared" si="52"/>
        <v>0</v>
      </c>
      <c r="Q540" s="42">
        <f t="shared" si="53"/>
        <v>480</v>
      </c>
      <c r="R540" s="42">
        <f t="shared" si="54"/>
        <v>8</v>
      </c>
      <c r="U540" s="39"/>
      <c r="V540" s="39"/>
      <c r="W540" s="10"/>
      <c r="X540" s="6"/>
    </row>
    <row r="541" spans="1:24">
      <c r="A541" s="44">
        <v>45383</v>
      </c>
      <c r="B541" s="1" t="str">
        <f t="shared" si="49"/>
        <v>abril</v>
      </c>
      <c r="C541" t="s">
        <v>105</v>
      </c>
      <c r="D541" t="s">
        <v>106</v>
      </c>
      <c r="E541" t="str">
        <f>+VLOOKUP(F541,'[1]DIVIPOLA MPIO'!$A$5:$B$1125,2,0)</f>
        <v>Tolima</v>
      </c>
      <c r="F541" t="s">
        <v>456</v>
      </c>
      <c r="G541" t="s">
        <v>108</v>
      </c>
      <c r="H541" t="s">
        <v>125</v>
      </c>
      <c r="I541" t="s">
        <v>92</v>
      </c>
      <c r="J541" t="s">
        <v>16</v>
      </c>
      <c r="K541" s="2">
        <v>40</v>
      </c>
      <c r="L541" s="2">
        <v>250</v>
      </c>
      <c r="M541" s="25">
        <v>10</v>
      </c>
      <c r="N541" s="40">
        <f t="shared" si="50"/>
        <v>2</v>
      </c>
      <c r="O541" s="41" t="str">
        <f t="shared" si="51"/>
        <v>10</v>
      </c>
      <c r="P541" s="41">
        <f t="shared" si="52"/>
        <v>0</v>
      </c>
      <c r="Q541" s="42">
        <f t="shared" si="53"/>
        <v>600</v>
      </c>
      <c r="R541" s="42">
        <f t="shared" si="54"/>
        <v>10</v>
      </c>
      <c r="U541" s="39"/>
      <c r="V541" s="39"/>
      <c r="W541" s="10"/>
      <c r="X541" s="6"/>
    </row>
    <row r="542" spans="1:24">
      <c r="A542" s="44">
        <v>45383</v>
      </c>
      <c r="B542" s="1" t="str">
        <f t="shared" si="49"/>
        <v>abril</v>
      </c>
      <c r="C542" t="s">
        <v>105</v>
      </c>
      <c r="D542" t="s">
        <v>106</v>
      </c>
      <c r="E542" t="str">
        <f>+VLOOKUP(F542,'[1]DIVIPOLA MPIO'!$A$5:$B$1125,2,0)</f>
        <v>Tolima</v>
      </c>
      <c r="F542" t="s">
        <v>456</v>
      </c>
      <c r="G542" t="s">
        <v>126</v>
      </c>
      <c r="H542" t="s">
        <v>122</v>
      </c>
      <c r="I542" t="s">
        <v>92</v>
      </c>
      <c r="J542" t="s">
        <v>16</v>
      </c>
      <c r="K542" s="2">
        <v>24</v>
      </c>
      <c r="L542" s="2">
        <v>150</v>
      </c>
      <c r="M542" s="25">
        <v>6</v>
      </c>
      <c r="N542" s="40">
        <f t="shared" si="50"/>
        <v>1</v>
      </c>
      <c r="O542" s="41" t="str">
        <f t="shared" si="51"/>
        <v>6</v>
      </c>
      <c r="P542" s="41">
        <f t="shared" si="52"/>
        <v>0</v>
      </c>
      <c r="Q542" s="42">
        <f t="shared" si="53"/>
        <v>360</v>
      </c>
      <c r="R542" s="42">
        <f t="shared" si="54"/>
        <v>6</v>
      </c>
      <c r="U542" s="39"/>
      <c r="V542" s="39"/>
      <c r="W542" s="10"/>
      <c r="X542" s="6"/>
    </row>
    <row r="543" spans="1:24">
      <c r="A543" s="44">
        <v>45383</v>
      </c>
      <c r="B543" s="1" t="str">
        <f t="shared" si="49"/>
        <v>abril</v>
      </c>
      <c r="C543" t="s">
        <v>105</v>
      </c>
      <c r="D543" t="s">
        <v>106</v>
      </c>
      <c r="E543" t="str">
        <f>+VLOOKUP(F543,'[1]DIVIPOLA MPIO'!$A$5:$B$1125,2,0)</f>
        <v>Tolima</v>
      </c>
      <c r="F543" t="s">
        <v>128</v>
      </c>
      <c r="G543" t="s">
        <v>129</v>
      </c>
      <c r="H543" t="s">
        <v>122</v>
      </c>
      <c r="I543" t="s">
        <v>92</v>
      </c>
      <c r="J543" t="s">
        <v>16</v>
      </c>
      <c r="K543" s="2">
        <v>32</v>
      </c>
      <c r="L543" s="2">
        <v>200</v>
      </c>
      <c r="M543" s="25">
        <v>8</v>
      </c>
      <c r="N543" s="40">
        <f t="shared" si="50"/>
        <v>1</v>
      </c>
      <c r="O543" s="41" t="str">
        <f t="shared" si="51"/>
        <v>8</v>
      </c>
      <c r="P543" s="41">
        <f t="shared" si="52"/>
        <v>0</v>
      </c>
      <c r="Q543" s="42">
        <f t="shared" si="53"/>
        <v>480</v>
      </c>
      <c r="R543" s="42">
        <f t="shared" si="54"/>
        <v>8</v>
      </c>
      <c r="U543" s="39"/>
      <c r="V543" s="39"/>
      <c r="W543" s="10"/>
      <c r="X543" s="6"/>
    </row>
    <row r="544" spans="1:24">
      <c r="A544" s="44">
        <v>45383</v>
      </c>
      <c r="B544" s="1" t="str">
        <f t="shared" si="49"/>
        <v>abril</v>
      </c>
      <c r="C544" t="s">
        <v>105</v>
      </c>
      <c r="D544" t="s">
        <v>106</v>
      </c>
      <c r="E544" t="str">
        <f>+VLOOKUP(F544,'[1]DIVIPOLA MPIO'!$A$5:$B$1125,2,0)</f>
        <v>Tolima</v>
      </c>
      <c r="F544" t="s">
        <v>128</v>
      </c>
      <c r="G544" t="s">
        <v>129</v>
      </c>
      <c r="H544" t="s">
        <v>125</v>
      </c>
      <c r="I544" t="s">
        <v>92</v>
      </c>
      <c r="J544" t="s">
        <v>16</v>
      </c>
      <c r="K544" s="2">
        <v>28</v>
      </c>
      <c r="L544" s="2">
        <v>175</v>
      </c>
      <c r="M544" s="25">
        <v>7</v>
      </c>
      <c r="N544" s="40">
        <f t="shared" si="50"/>
        <v>1</v>
      </c>
      <c r="O544" s="41" t="str">
        <f t="shared" si="51"/>
        <v>7</v>
      </c>
      <c r="P544" s="41">
        <f t="shared" si="52"/>
        <v>0</v>
      </c>
      <c r="Q544" s="42">
        <f t="shared" si="53"/>
        <v>420</v>
      </c>
      <c r="R544" s="42">
        <f t="shared" si="54"/>
        <v>7</v>
      </c>
      <c r="U544" s="39"/>
      <c r="V544" s="39"/>
      <c r="W544" s="10"/>
      <c r="X544" s="6"/>
    </row>
    <row r="545" spans="1:24">
      <c r="A545" s="44">
        <v>45383</v>
      </c>
      <c r="B545" s="1" t="str">
        <f t="shared" si="49"/>
        <v>abril</v>
      </c>
      <c r="C545" t="s">
        <v>105</v>
      </c>
      <c r="D545" t="s">
        <v>106</v>
      </c>
      <c r="E545" t="str">
        <f>+VLOOKUP(F545,'[1]DIVIPOLA MPIO'!$A$5:$B$1125,2,0)</f>
        <v>Tolima</v>
      </c>
      <c r="F545" t="s">
        <v>455</v>
      </c>
      <c r="G545" t="s">
        <v>133</v>
      </c>
      <c r="H545" t="s">
        <v>109</v>
      </c>
      <c r="I545" t="s">
        <v>92</v>
      </c>
      <c r="J545" t="s">
        <v>16</v>
      </c>
      <c r="K545" s="2">
        <v>16</v>
      </c>
      <c r="L545" s="2">
        <v>100</v>
      </c>
      <c r="M545" s="25">
        <v>4</v>
      </c>
      <c r="N545" s="40">
        <f t="shared" si="50"/>
        <v>1</v>
      </c>
      <c r="O545" s="41" t="str">
        <f t="shared" si="51"/>
        <v>4</v>
      </c>
      <c r="P545" s="41">
        <f t="shared" si="52"/>
        <v>0</v>
      </c>
      <c r="Q545" s="42">
        <f t="shared" si="53"/>
        <v>240</v>
      </c>
      <c r="R545" s="42">
        <f t="shared" si="54"/>
        <v>4</v>
      </c>
      <c r="U545" s="39"/>
      <c r="V545" s="39"/>
      <c r="W545" s="10"/>
      <c r="X545" s="6"/>
    </row>
    <row r="546" spans="1:24">
      <c r="A546" s="44">
        <v>45383</v>
      </c>
      <c r="B546" s="1" t="str">
        <f t="shared" si="49"/>
        <v>abril</v>
      </c>
      <c r="C546" t="s">
        <v>105</v>
      </c>
      <c r="D546" t="s">
        <v>106</v>
      </c>
      <c r="E546" t="str">
        <f>+VLOOKUP(F546,'[1]DIVIPOLA MPIO'!$A$5:$B$1125,2,0)</f>
        <v>Tolima</v>
      </c>
      <c r="F546" t="s">
        <v>455</v>
      </c>
      <c r="G546" t="s">
        <v>133</v>
      </c>
      <c r="H546" t="s">
        <v>110</v>
      </c>
      <c r="I546" t="s">
        <v>92</v>
      </c>
      <c r="J546" t="s">
        <v>16</v>
      </c>
      <c r="K546" s="2">
        <v>4</v>
      </c>
      <c r="L546" s="2">
        <v>25</v>
      </c>
      <c r="M546" s="25">
        <v>1</v>
      </c>
      <c r="N546" s="40">
        <f t="shared" si="50"/>
        <v>1</v>
      </c>
      <c r="O546" s="41" t="str">
        <f t="shared" si="51"/>
        <v>1</v>
      </c>
      <c r="P546" s="41">
        <f t="shared" si="52"/>
        <v>0</v>
      </c>
      <c r="Q546" s="42">
        <f t="shared" si="53"/>
        <v>60</v>
      </c>
      <c r="R546" s="42">
        <f t="shared" si="54"/>
        <v>1</v>
      </c>
      <c r="U546" s="39"/>
      <c r="V546" s="39"/>
      <c r="W546" s="10"/>
      <c r="X546" s="6"/>
    </row>
    <row r="547" spans="1:24">
      <c r="A547" s="44">
        <v>45383</v>
      </c>
      <c r="B547" s="1" t="str">
        <f t="shared" si="49"/>
        <v>abril</v>
      </c>
      <c r="C547" t="s">
        <v>105</v>
      </c>
      <c r="D547" t="s">
        <v>106</v>
      </c>
      <c r="E547" t="str">
        <f>+VLOOKUP(F547,'[1]DIVIPOLA MPIO'!$A$5:$B$1125,2,0)</f>
        <v>Tolima</v>
      </c>
      <c r="F547" t="s">
        <v>455</v>
      </c>
      <c r="G547" t="s">
        <v>135</v>
      </c>
      <c r="H547" t="s">
        <v>110</v>
      </c>
      <c r="I547" t="s">
        <v>92</v>
      </c>
      <c r="J547" t="s">
        <v>16</v>
      </c>
      <c r="K547" s="2">
        <v>4</v>
      </c>
      <c r="L547" s="2">
        <v>25</v>
      </c>
      <c r="M547" s="25">
        <v>1</v>
      </c>
      <c r="N547" s="40">
        <f t="shared" si="50"/>
        <v>1</v>
      </c>
      <c r="O547" s="41" t="str">
        <f t="shared" si="51"/>
        <v>1</v>
      </c>
      <c r="P547" s="41">
        <f t="shared" si="52"/>
        <v>0</v>
      </c>
      <c r="Q547" s="42">
        <f t="shared" si="53"/>
        <v>60</v>
      </c>
      <c r="R547" s="42">
        <f t="shared" si="54"/>
        <v>1</v>
      </c>
      <c r="U547" s="39"/>
      <c r="V547" s="39"/>
      <c r="W547" s="10"/>
      <c r="X547" s="6"/>
    </row>
    <row r="548" spans="1:24">
      <c r="A548" s="44">
        <v>45383</v>
      </c>
      <c r="B548" s="1" t="str">
        <f t="shared" si="49"/>
        <v>abril</v>
      </c>
      <c r="C548" t="s">
        <v>105</v>
      </c>
      <c r="D548" t="s">
        <v>106</v>
      </c>
      <c r="E548" t="str">
        <f>+VLOOKUP(F548,'[1]DIVIPOLA MPIO'!$A$5:$B$1125,2,0)</f>
        <v>Tolima</v>
      </c>
      <c r="F548" t="s">
        <v>455</v>
      </c>
      <c r="G548" t="s">
        <v>136</v>
      </c>
      <c r="H548" t="s">
        <v>110</v>
      </c>
      <c r="I548" t="s">
        <v>92</v>
      </c>
      <c r="J548" t="s">
        <v>16</v>
      </c>
      <c r="K548" s="2">
        <v>12</v>
      </c>
      <c r="L548" s="2">
        <v>75</v>
      </c>
      <c r="M548" s="25">
        <v>3</v>
      </c>
      <c r="N548" s="40">
        <f t="shared" si="50"/>
        <v>1</v>
      </c>
      <c r="O548" s="41" t="str">
        <f t="shared" si="51"/>
        <v>3</v>
      </c>
      <c r="P548" s="41">
        <f t="shared" si="52"/>
        <v>0</v>
      </c>
      <c r="Q548" s="42">
        <f t="shared" si="53"/>
        <v>180</v>
      </c>
      <c r="R548" s="42">
        <f t="shared" si="54"/>
        <v>3</v>
      </c>
      <c r="U548" s="39"/>
      <c r="V548" s="39"/>
      <c r="W548" s="10"/>
      <c r="X548" s="6"/>
    </row>
    <row r="549" spans="1:24">
      <c r="A549" s="44">
        <v>45383</v>
      </c>
      <c r="B549" s="1" t="str">
        <f t="shared" si="49"/>
        <v>abril</v>
      </c>
      <c r="C549" t="s">
        <v>105</v>
      </c>
      <c r="D549" t="s">
        <v>106</v>
      </c>
      <c r="E549" t="str">
        <f>+VLOOKUP(F549,'[1]DIVIPOLA MPIO'!$A$5:$B$1125,2,0)</f>
        <v>Tolima</v>
      </c>
      <c r="F549" t="s">
        <v>455</v>
      </c>
      <c r="G549" t="s">
        <v>137</v>
      </c>
      <c r="H549" t="s">
        <v>110</v>
      </c>
      <c r="I549" t="s">
        <v>92</v>
      </c>
      <c r="J549" t="s">
        <v>16</v>
      </c>
      <c r="K549" s="2">
        <v>8</v>
      </c>
      <c r="L549" s="2">
        <v>50</v>
      </c>
      <c r="M549" s="25">
        <v>2</v>
      </c>
      <c r="N549" s="40">
        <f t="shared" si="50"/>
        <v>1</v>
      </c>
      <c r="O549" s="41" t="str">
        <f t="shared" si="51"/>
        <v>2</v>
      </c>
      <c r="P549" s="41">
        <f t="shared" si="52"/>
        <v>0</v>
      </c>
      <c r="Q549" s="42">
        <f t="shared" si="53"/>
        <v>120</v>
      </c>
      <c r="R549" s="42">
        <f t="shared" si="54"/>
        <v>2</v>
      </c>
      <c r="U549" s="39"/>
      <c r="V549" s="39"/>
      <c r="W549" s="10"/>
      <c r="X549" s="6"/>
    </row>
    <row r="550" spans="1:24">
      <c r="A550" s="44">
        <v>45383</v>
      </c>
      <c r="B550" s="1" t="str">
        <f t="shared" si="49"/>
        <v>abril</v>
      </c>
      <c r="C550" t="s">
        <v>105</v>
      </c>
      <c r="D550" t="s">
        <v>106</v>
      </c>
      <c r="E550" t="str">
        <f>+VLOOKUP(F550,'[1]DIVIPOLA MPIO'!$A$5:$B$1125,2,0)</f>
        <v>Tolima</v>
      </c>
      <c r="F550" t="s">
        <v>455</v>
      </c>
      <c r="G550" t="s">
        <v>137</v>
      </c>
      <c r="H550" t="s">
        <v>111</v>
      </c>
      <c r="I550" t="s">
        <v>92</v>
      </c>
      <c r="J550" t="s">
        <v>16</v>
      </c>
      <c r="K550" s="2">
        <v>16</v>
      </c>
      <c r="L550" s="2">
        <v>100</v>
      </c>
      <c r="M550" s="25">
        <v>4</v>
      </c>
      <c r="N550" s="40">
        <f t="shared" si="50"/>
        <v>1</v>
      </c>
      <c r="O550" s="41" t="str">
        <f t="shared" si="51"/>
        <v>4</v>
      </c>
      <c r="P550" s="41">
        <f t="shared" si="52"/>
        <v>0</v>
      </c>
      <c r="Q550" s="42">
        <f t="shared" si="53"/>
        <v>240</v>
      </c>
      <c r="R550" s="42">
        <f t="shared" si="54"/>
        <v>4</v>
      </c>
      <c r="U550" s="39"/>
      <c r="V550" s="39"/>
      <c r="W550" s="10"/>
      <c r="X550" s="6"/>
    </row>
    <row r="551" spans="1:24">
      <c r="A551" s="44">
        <v>45383</v>
      </c>
      <c r="B551" s="1" t="str">
        <f t="shared" si="49"/>
        <v>abril</v>
      </c>
      <c r="C551" t="s">
        <v>105</v>
      </c>
      <c r="D551" t="s">
        <v>106</v>
      </c>
      <c r="E551" t="str">
        <f>+VLOOKUP(F551,'[1]DIVIPOLA MPIO'!$A$5:$B$1125,2,0)</f>
        <v>Huila</v>
      </c>
      <c r="F551" t="s">
        <v>138</v>
      </c>
      <c r="G551" t="s">
        <v>139</v>
      </c>
      <c r="H551" t="s">
        <v>117</v>
      </c>
      <c r="I551" t="s">
        <v>92</v>
      </c>
      <c r="J551" t="s">
        <v>16</v>
      </c>
      <c r="K551" s="2">
        <v>2</v>
      </c>
      <c r="L551" s="2">
        <v>12.5</v>
      </c>
      <c r="M551" s="25">
        <v>30</v>
      </c>
      <c r="N551" s="40">
        <f t="shared" si="50"/>
        <v>2</v>
      </c>
      <c r="O551" s="41" t="str">
        <f t="shared" si="51"/>
        <v>30</v>
      </c>
      <c r="P551" s="41">
        <f t="shared" si="52"/>
        <v>0</v>
      </c>
      <c r="Q551" s="42">
        <f t="shared" si="53"/>
        <v>1800</v>
      </c>
      <c r="R551" s="42">
        <f t="shared" si="54"/>
        <v>30</v>
      </c>
      <c r="U551" s="39"/>
      <c r="V551" s="39"/>
      <c r="W551" s="10"/>
      <c r="X551" s="6"/>
    </row>
    <row r="552" spans="1:24">
      <c r="A552" s="44">
        <v>45383</v>
      </c>
      <c r="B552" s="1" t="str">
        <f t="shared" si="49"/>
        <v>abril</v>
      </c>
      <c r="C552" t="s">
        <v>105</v>
      </c>
      <c r="D552" t="s">
        <v>106</v>
      </c>
      <c r="E552" t="str">
        <f>+VLOOKUP(F552,'[1]DIVIPOLA MPIO'!$A$5:$B$1125,2,0)</f>
        <v>Huila</v>
      </c>
      <c r="F552" t="s">
        <v>138</v>
      </c>
      <c r="G552" t="s">
        <v>140</v>
      </c>
      <c r="H552" t="s">
        <v>117</v>
      </c>
      <c r="I552" t="s">
        <v>92</v>
      </c>
      <c r="J552" t="s">
        <v>16</v>
      </c>
      <c r="K552" s="2">
        <v>2</v>
      </c>
      <c r="L552" s="2">
        <v>12.5</v>
      </c>
      <c r="M552" s="25">
        <v>30</v>
      </c>
      <c r="N552" s="40">
        <f t="shared" si="50"/>
        <v>2</v>
      </c>
      <c r="O552" s="41" t="str">
        <f t="shared" si="51"/>
        <v>30</v>
      </c>
      <c r="P552" s="41">
        <f t="shared" si="52"/>
        <v>0</v>
      </c>
      <c r="Q552" s="42">
        <f t="shared" si="53"/>
        <v>1800</v>
      </c>
      <c r="R552" s="42">
        <f t="shared" si="54"/>
        <v>30</v>
      </c>
      <c r="U552" s="39"/>
      <c r="V552" s="39"/>
      <c r="W552" s="10"/>
      <c r="X552" s="6"/>
    </row>
    <row r="553" spans="1:24">
      <c r="A553" s="44">
        <v>45383</v>
      </c>
      <c r="B553" s="1" t="str">
        <f t="shared" si="49"/>
        <v>abril</v>
      </c>
      <c r="C553" t="s">
        <v>105</v>
      </c>
      <c r="D553" t="s">
        <v>106</v>
      </c>
      <c r="E553" t="str">
        <f>+VLOOKUP(F553,'[1]DIVIPOLA MPIO'!$A$5:$B$1125,2,0)</f>
        <v>Tolima</v>
      </c>
      <c r="F553" t="s">
        <v>141</v>
      </c>
      <c r="G553" t="s">
        <v>142</v>
      </c>
      <c r="H553" t="s">
        <v>110</v>
      </c>
      <c r="I553" t="s">
        <v>92</v>
      </c>
      <c r="J553" t="s">
        <v>16</v>
      </c>
      <c r="K553" s="2">
        <v>12</v>
      </c>
      <c r="L553" s="2">
        <v>75</v>
      </c>
      <c r="M553" s="25">
        <v>3</v>
      </c>
      <c r="N553" s="40">
        <f t="shared" si="50"/>
        <v>1</v>
      </c>
      <c r="O553" s="41" t="str">
        <f t="shared" si="51"/>
        <v>3</v>
      </c>
      <c r="P553" s="41">
        <f t="shared" si="52"/>
        <v>0</v>
      </c>
      <c r="Q553" s="42">
        <f t="shared" si="53"/>
        <v>180</v>
      </c>
      <c r="R553" s="42">
        <f t="shared" si="54"/>
        <v>3</v>
      </c>
      <c r="U553" s="39"/>
      <c r="V553" s="39"/>
      <c r="W553" s="10"/>
      <c r="X553" s="6"/>
    </row>
    <row r="554" spans="1:24">
      <c r="A554" s="44">
        <v>45383</v>
      </c>
      <c r="B554" s="1" t="str">
        <f t="shared" si="49"/>
        <v>abril</v>
      </c>
      <c r="C554" t="s">
        <v>105</v>
      </c>
      <c r="D554" t="s">
        <v>106</v>
      </c>
      <c r="E554" t="str">
        <f>+VLOOKUP(F554,'[1]DIVIPOLA MPIO'!$A$5:$B$1125,2,0)</f>
        <v>Tolima</v>
      </c>
      <c r="F554" t="s">
        <v>141</v>
      </c>
      <c r="G554" t="s">
        <v>143</v>
      </c>
      <c r="H554" t="s">
        <v>109</v>
      </c>
      <c r="I554" t="s">
        <v>92</v>
      </c>
      <c r="J554" t="s">
        <v>16</v>
      </c>
      <c r="K554" s="2">
        <v>32</v>
      </c>
      <c r="L554" s="2">
        <v>200</v>
      </c>
      <c r="M554" s="25">
        <v>8</v>
      </c>
      <c r="N554" s="40">
        <f t="shared" si="50"/>
        <v>1</v>
      </c>
      <c r="O554" s="41" t="str">
        <f t="shared" si="51"/>
        <v>8</v>
      </c>
      <c r="P554" s="41">
        <f t="shared" si="52"/>
        <v>0</v>
      </c>
      <c r="Q554" s="42">
        <f t="shared" si="53"/>
        <v>480</v>
      </c>
      <c r="R554" s="42">
        <f t="shared" si="54"/>
        <v>8</v>
      </c>
      <c r="U554" s="39"/>
      <c r="V554" s="39"/>
      <c r="W554" s="10"/>
      <c r="X554" s="6"/>
    </row>
    <row r="555" spans="1:24">
      <c r="A555" s="44">
        <v>45383</v>
      </c>
      <c r="B555" s="1" t="str">
        <f t="shared" si="49"/>
        <v>abril</v>
      </c>
      <c r="C555" t="s">
        <v>105</v>
      </c>
      <c r="D555" t="s">
        <v>106</v>
      </c>
      <c r="E555" t="str">
        <f>+VLOOKUP(F555,'[1]DIVIPOLA MPIO'!$A$5:$B$1125,2,0)</f>
        <v>Tolima</v>
      </c>
      <c r="F555" t="s">
        <v>141</v>
      </c>
      <c r="G555" t="s">
        <v>143</v>
      </c>
      <c r="H555" t="s">
        <v>110</v>
      </c>
      <c r="I555" t="s">
        <v>92</v>
      </c>
      <c r="J555" t="s">
        <v>16</v>
      </c>
      <c r="K555" s="2">
        <v>32</v>
      </c>
      <c r="L555" s="2">
        <v>200</v>
      </c>
      <c r="M555" s="25">
        <v>8</v>
      </c>
      <c r="N555" s="40">
        <f t="shared" si="50"/>
        <v>1</v>
      </c>
      <c r="O555" s="41" t="str">
        <f t="shared" si="51"/>
        <v>8</v>
      </c>
      <c r="P555" s="41">
        <f t="shared" si="52"/>
        <v>0</v>
      </c>
      <c r="Q555" s="42">
        <f t="shared" si="53"/>
        <v>480</v>
      </c>
      <c r="R555" s="42">
        <f t="shared" si="54"/>
        <v>8</v>
      </c>
      <c r="U555" s="39"/>
      <c r="V555" s="39"/>
      <c r="W555" s="10"/>
      <c r="X555" s="6"/>
    </row>
    <row r="556" spans="1:24">
      <c r="A556" s="44">
        <v>45383</v>
      </c>
      <c r="B556" s="1" t="str">
        <f t="shared" si="49"/>
        <v>abril</v>
      </c>
      <c r="C556" t="s">
        <v>105</v>
      </c>
      <c r="D556" t="s">
        <v>106</v>
      </c>
      <c r="E556" t="str">
        <f>+VLOOKUP(F556,'[1]DIVIPOLA MPIO'!$A$5:$B$1125,2,0)</f>
        <v>Huila</v>
      </c>
      <c r="F556" t="s">
        <v>145</v>
      </c>
      <c r="G556" t="s">
        <v>146</v>
      </c>
      <c r="H556" t="s">
        <v>117</v>
      </c>
      <c r="I556" t="s">
        <v>92</v>
      </c>
      <c r="J556" t="s">
        <v>16</v>
      </c>
      <c r="K556" s="2">
        <v>14</v>
      </c>
      <c r="L556" s="2">
        <v>87.5</v>
      </c>
      <c r="M556" s="25">
        <v>330</v>
      </c>
      <c r="N556" s="40">
        <f t="shared" si="50"/>
        <v>3</v>
      </c>
      <c r="O556" s="41" t="str">
        <f t="shared" si="51"/>
        <v>33</v>
      </c>
      <c r="P556" s="41" t="str">
        <f t="shared" si="52"/>
        <v>0</v>
      </c>
      <c r="Q556" s="42">
        <f t="shared" si="53"/>
        <v>1980</v>
      </c>
      <c r="R556" s="42">
        <f t="shared" si="54"/>
        <v>33</v>
      </c>
      <c r="U556" s="39"/>
      <c r="V556" s="39"/>
      <c r="W556" s="10"/>
      <c r="X556" s="6"/>
    </row>
    <row r="557" spans="1:24">
      <c r="A557" s="44">
        <v>45383</v>
      </c>
      <c r="B557" s="1" t="str">
        <f t="shared" si="49"/>
        <v>abril</v>
      </c>
      <c r="C557" t="s">
        <v>105</v>
      </c>
      <c r="D557" t="s">
        <v>106</v>
      </c>
      <c r="E557" t="str">
        <f>+VLOOKUP(F557,'[1]DIVIPOLA MPIO'!$A$5:$B$1125,2,0)</f>
        <v>Tolima</v>
      </c>
      <c r="F557" t="s">
        <v>149</v>
      </c>
      <c r="G557" t="s">
        <v>150</v>
      </c>
      <c r="H557" t="s">
        <v>109</v>
      </c>
      <c r="I557" t="s">
        <v>92</v>
      </c>
      <c r="J557" t="s">
        <v>16</v>
      </c>
      <c r="K557" s="2">
        <v>8</v>
      </c>
      <c r="L557" s="2">
        <v>50</v>
      </c>
      <c r="M557" s="25">
        <v>2</v>
      </c>
      <c r="N557" s="40">
        <f t="shared" si="50"/>
        <v>1</v>
      </c>
      <c r="O557" s="41" t="str">
        <f t="shared" si="51"/>
        <v>2</v>
      </c>
      <c r="P557" s="41">
        <f t="shared" si="52"/>
        <v>0</v>
      </c>
      <c r="Q557" s="42">
        <f t="shared" si="53"/>
        <v>120</v>
      </c>
      <c r="R557" s="42">
        <f t="shared" si="54"/>
        <v>2</v>
      </c>
      <c r="U557" s="39"/>
      <c r="V557" s="39"/>
      <c r="W557" s="10"/>
      <c r="X557" s="6"/>
    </row>
    <row r="558" spans="1:24">
      <c r="A558" s="44">
        <v>45383</v>
      </c>
      <c r="B558" s="1" t="str">
        <f t="shared" si="49"/>
        <v>abril</v>
      </c>
      <c r="C558" t="s">
        <v>346</v>
      </c>
      <c r="D558" t="s">
        <v>347</v>
      </c>
      <c r="E558" t="str">
        <f>+VLOOKUP(F558,'[1]DIVIPOLA MPIO'!$A$5:$B$1125,2,0)</f>
        <v>Casanare</v>
      </c>
      <c r="F558" t="s">
        <v>465</v>
      </c>
      <c r="G558" t="s">
        <v>348</v>
      </c>
      <c r="H558" t="s">
        <v>349</v>
      </c>
      <c r="I558" t="s">
        <v>15</v>
      </c>
      <c r="J558" t="s">
        <v>16</v>
      </c>
      <c r="K558" s="2">
        <v>3</v>
      </c>
      <c r="L558" s="2">
        <v>300</v>
      </c>
      <c r="M558" s="25">
        <v>5</v>
      </c>
      <c r="N558" s="40">
        <f t="shared" si="50"/>
        <v>1</v>
      </c>
      <c r="O558" s="41" t="str">
        <f t="shared" si="51"/>
        <v>5</v>
      </c>
      <c r="P558" s="41">
        <f t="shared" si="52"/>
        <v>0</v>
      </c>
      <c r="Q558" s="42">
        <f t="shared" si="53"/>
        <v>300</v>
      </c>
      <c r="R558" s="42">
        <f t="shared" si="54"/>
        <v>5</v>
      </c>
      <c r="U558" s="39"/>
      <c r="V558" s="39"/>
      <c r="W558" s="10"/>
      <c r="X558" s="6"/>
    </row>
    <row r="559" spans="1:24">
      <c r="A559" s="44">
        <v>45383</v>
      </c>
      <c r="B559" s="1" t="str">
        <f t="shared" si="49"/>
        <v>abril</v>
      </c>
      <c r="C559" t="s">
        <v>151</v>
      </c>
      <c r="D559" t="s">
        <v>152</v>
      </c>
      <c r="E559" t="str">
        <f>+VLOOKUP(F559,'[1]DIVIPOLA MPIO'!$A$5:$B$1125,2,0)</f>
        <v>Casanare</v>
      </c>
      <c r="F559" t="s">
        <v>460</v>
      </c>
      <c r="G559" t="s">
        <v>154</v>
      </c>
      <c r="H559" t="s">
        <v>350</v>
      </c>
      <c r="I559" t="s">
        <v>15</v>
      </c>
      <c r="J559" t="s">
        <v>16</v>
      </c>
      <c r="K559" s="2">
        <v>3</v>
      </c>
      <c r="L559" s="2">
        <v>690</v>
      </c>
      <c r="M559" s="25">
        <v>1130</v>
      </c>
      <c r="N559" s="40">
        <f t="shared" si="50"/>
        <v>4</v>
      </c>
      <c r="O559" s="41" t="str">
        <f t="shared" si="51"/>
        <v>11</v>
      </c>
      <c r="P559" s="41" t="str">
        <f t="shared" si="52"/>
        <v>30</v>
      </c>
      <c r="Q559" s="42">
        <f t="shared" si="53"/>
        <v>690</v>
      </c>
      <c r="R559" s="42">
        <f t="shared" si="54"/>
        <v>11.5</v>
      </c>
      <c r="U559" s="39"/>
      <c r="V559" s="39"/>
      <c r="W559" s="10"/>
      <c r="X559" s="6"/>
    </row>
    <row r="560" spans="1:24">
      <c r="A560" s="44">
        <v>45383</v>
      </c>
      <c r="B560" s="1" t="str">
        <f t="shared" si="49"/>
        <v>abril</v>
      </c>
      <c r="C560" t="s">
        <v>151</v>
      </c>
      <c r="D560" t="s">
        <v>152</v>
      </c>
      <c r="E560" t="str">
        <f>+VLOOKUP(F560,'[1]DIVIPOLA MPIO'!$A$5:$B$1125,2,0)</f>
        <v>Casanare</v>
      </c>
      <c r="F560" t="s">
        <v>460</v>
      </c>
      <c r="G560" t="s">
        <v>154</v>
      </c>
      <c r="H560" t="s">
        <v>155</v>
      </c>
      <c r="I560" t="s">
        <v>15</v>
      </c>
      <c r="J560" t="s">
        <v>16</v>
      </c>
      <c r="K560" s="2">
        <v>11</v>
      </c>
      <c r="L560" s="2">
        <v>690</v>
      </c>
      <c r="M560" s="25">
        <v>2830</v>
      </c>
      <c r="N560" s="40">
        <f t="shared" si="50"/>
        <v>4</v>
      </c>
      <c r="O560" s="41" t="str">
        <f t="shared" si="51"/>
        <v>28</v>
      </c>
      <c r="P560" s="41" t="str">
        <f t="shared" si="52"/>
        <v>30</v>
      </c>
      <c r="Q560" s="42">
        <f t="shared" si="53"/>
        <v>1710</v>
      </c>
      <c r="R560" s="42">
        <f t="shared" si="54"/>
        <v>28.5</v>
      </c>
      <c r="U560" s="39"/>
      <c r="V560" s="39"/>
      <c r="W560" s="10"/>
      <c r="X560" s="6"/>
    </row>
    <row r="561" spans="1:24">
      <c r="A561" s="44">
        <v>45383</v>
      </c>
      <c r="B561" s="1" t="str">
        <f t="shared" si="49"/>
        <v>abril</v>
      </c>
      <c r="C561" t="s">
        <v>151</v>
      </c>
      <c r="D561" t="s">
        <v>152</v>
      </c>
      <c r="E561" t="str">
        <f>+VLOOKUP(F561,'[1]DIVIPOLA MPIO'!$A$5:$B$1125,2,0)</f>
        <v>Casanare</v>
      </c>
      <c r="F561" t="s">
        <v>460</v>
      </c>
      <c r="G561" t="s">
        <v>154</v>
      </c>
      <c r="H561" t="s">
        <v>351</v>
      </c>
      <c r="I561" t="s">
        <v>157</v>
      </c>
      <c r="J561" t="s">
        <v>16</v>
      </c>
      <c r="K561" s="2">
        <v>3</v>
      </c>
      <c r="L561" s="2">
        <v>360</v>
      </c>
      <c r="M561" s="25">
        <v>6</v>
      </c>
      <c r="N561" s="40">
        <f t="shared" si="50"/>
        <v>1</v>
      </c>
      <c r="O561" s="41" t="str">
        <f t="shared" si="51"/>
        <v>6</v>
      </c>
      <c r="P561" s="41">
        <f t="shared" si="52"/>
        <v>0</v>
      </c>
      <c r="Q561" s="42">
        <f t="shared" si="53"/>
        <v>360</v>
      </c>
      <c r="R561" s="42">
        <f t="shared" si="54"/>
        <v>6</v>
      </c>
      <c r="U561" s="39"/>
      <c r="V561" s="39"/>
      <c r="W561" s="10"/>
      <c r="X561" s="6"/>
    </row>
    <row r="562" spans="1:24">
      <c r="A562" s="44">
        <v>45383</v>
      </c>
      <c r="B562" s="1" t="str">
        <f t="shared" si="49"/>
        <v>abril</v>
      </c>
      <c r="C562" t="s">
        <v>151</v>
      </c>
      <c r="D562" t="s">
        <v>152</v>
      </c>
      <c r="E562" t="str">
        <f>+VLOOKUP(F562,'[1]DIVIPOLA MPIO'!$A$5:$B$1125,2,0)</f>
        <v>Casanare</v>
      </c>
      <c r="F562" t="s">
        <v>460</v>
      </c>
      <c r="G562" t="s">
        <v>154</v>
      </c>
      <c r="H562" t="s">
        <v>156</v>
      </c>
      <c r="I562" t="s">
        <v>157</v>
      </c>
      <c r="J562" t="s">
        <v>16</v>
      </c>
      <c r="K562" s="2">
        <v>10</v>
      </c>
      <c r="L562" s="2">
        <v>2340</v>
      </c>
      <c r="M562" s="25">
        <v>39</v>
      </c>
      <c r="N562" s="40">
        <f t="shared" si="50"/>
        <v>2</v>
      </c>
      <c r="O562" s="41" t="str">
        <f t="shared" si="51"/>
        <v>39</v>
      </c>
      <c r="P562" s="41">
        <f t="shared" si="52"/>
        <v>0</v>
      </c>
      <c r="Q562" s="42">
        <f t="shared" si="53"/>
        <v>2340</v>
      </c>
      <c r="R562" s="42">
        <f t="shared" si="54"/>
        <v>39</v>
      </c>
      <c r="U562" s="39"/>
      <c r="V562" s="39"/>
      <c r="W562" s="10"/>
      <c r="X562" s="6"/>
    </row>
    <row r="563" spans="1:24">
      <c r="A563" s="44">
        <v>45383</v>
      </c>
      <c r="B563" s="1" t="str">
        <f t="shared" si="49"/>
        <v>abril</v>
      </c>
      <c r="C563" t="s">
        <v>151</v>
      </c>
      <c r="D563" t="s">
        <v>152</v>
      </c>
      <c r="E563" t="str">
        <f>+VLOOKUP(F563,'[1]DIVIPOLA MPIO'!$A$5:$B$1125,2,0)</f>
        <v>Meta</v>
      </c>
      <c r="F563" t="s">
        <v>457</v>
      </c>
      <c r="G563" t="s">
        <v>154</v>
      </c>
      <c r="H563" t="s">
        <v>352</v>
      </c>
      <c r="I563" t="s">
        <v>15</v>
      </c>
      <c r="J563" t="s">
        <v>16</v>
      </c>
      <c r="K563" s="2">
        <v>4</v>
      </c>
      <c r="L563" s="2">
        <v>270</v>
      </c>
      <c r="M563" s="25">
        <v>430</v>
      </c>
      <c r="N563" s="40">
        <f t="shared" si="50"/>
        <v>3</v>
      </c>
      <c r="O563" s="41" t="str">
        <f t="shared" si="51"/>
        <v>43</v>
      </c>
      <c r="P563" s="41" t="str">
        <f t="shared" si="52"/>
        <v>0</v>
      </c>
      <c r="Q563" s="42">
        <f t="shared" si="53"/>
        <v>2580</v>
      </c>
      <c r="R563" s="42">
        <f t="shared" si="54"/>
        <v>43</v>
      </c>
      <c r="U563" s="39"/>
      <c r="V563" s="39"/>
      <c r="W563" s="10"/>
      <c r="X563" s="6"/>
    </row>
    <row r="564" spans="1:24">
      <c r="A564" s="44">
        <v>45383</v>
      </c>
      <c r="B564" s="1" t="str">
        <f t="shared" si="49"/>
        <v>abril</v>
      </c>
      <c r="C564" t="s">
        <v>151</v>
      </c>
      <c r="D564" t="s">
        <v>152</v>
      </c>
      <c r="E564" t="str">
        <f>+VLOOKUP(F564,'[1]DIVIPOLA MPIO'!$A$5:$B$1125,2,0)</f>
        <v>Meta</v>
      </c>
      <c r="F564" t="s">
        <v>457</v>
      </c>
      <c r="G564" t="s">
        <v>159</v>
      </c>
      <c r="H564" t="s">
        <v>160</v>
      </c>
      <c r="I564" t="s">
        <v>15</v>
      </c>
      <c r="J564" t="s">
        <v>16</v>
      </c>
      <c r="K564" s="2">
        <v>25</v>
      </c>
      <c r="L564" s="2">
        <v>4230</v>
      </c>
      <c r="M564" s="25">
        <v>7030</v>
      </c>
      <c r="N564" s="40">
        <f t="shared" si="50"/>
        <v>4</v>
      </c>
      <c r="O564" s="41" t="str">
        <f t="shared" si="51"/>
        <v>70</v>
      </c>
      <c r="P564" s="41" t="str">
        <f t="shared" si="52"/>
        <v>30</v>
      </c>
      <c r="Q564" s="42">
        <f t="shared" si="53"/>
        <v>4230</v>
      </c>
      <c r="R564" s="42">
        <f t="shared" si="54"/>
        <v>70.5</v>
      </c>
      <c r="U564" s="39"/>
      <c r="V564" s="39"/>
      <c r="W564" s="10"/>
      <c r="X564" s="6"/>
    </row>
    <row r="565" spans="1:24">
      <c r="A565" s="44">
        <v>45383</v>
      </c>
      <c r="B565" s="1" t="str">
        <f t="shared" si="49"/>
        <v>abril</v>
      </c>
      <c r="C565" t="s">
        <v>151</v>
      </c>
      <c r="D565" t="s">
        <v>152</v>
      </c>
      <c r="E565" t="str">
        <f>+VLOOKUP(F565,'[1]DIVIPOLA MPIO'!$A$5:$B$1125,2,0)</f>
        <v>Meta</v>
      </c>
      <c r="F565" t="s">
        <v>457</v>
      </c>
      <c r="G565" t="s">
        <v>159</v>
      </c>
      <c r="H565" t="s">
        <v>161</v>
      </c>
      <c r="I565" t="s">
        <v>15</v>
      </c>
      <c r="J565" t="s">
        <v>16</v>
      </c>
      <c r="K565" s="2">
        <v>15</v>
      </c>
      <c r="L565" s="2">
        <v>3090</v>
      </c>
      <c r="M565" s="25">
        <v>5130</v>
      </c>
      <c r="N565" s="40">
        <f t="shared" si="50"/>
        <v>4</v>
      </c>
      <c r="O565" s="41" t="str">
        <f t="shared" si="51"/>
        <v>51</v>
      </c>
      <c r="P565" s="41" t="str">
        <f t="shared" si="52"/>
        <v>30</v>
      </c>
      <c r="Q565" s="42">
        <f t="shared" si="53"/>
        <v>3090</v>
      </c>
      <c r="R565" s="42">
        <f t="shared" si="54"/>
        <v>51.5</v>
      </c>
      <c r="U565" s="39"/>
      <c r="V565" s="39"/>
      <c r="W565" s="10"/>
      <c r="X565" s="6"/>
    </row>
    <row r="566" spans="1:24">
      <c r="A566" s="44">
        <v>45383</v>
      </c>
      <c r="B566" s="1" t="str">
        <f t="shared" si="49"/>
        <v>abril</v>
      </c>
      <c r="C566" t="s">
        <v>167</v>
      </c>
      <c r="D566" t="s">
        <v>168</v>
      </c>
      <c r="E566" t="str">
        <f>+VLOOKUP(F566,'[1]DIVIPOLA MPIO'!$A$5:$B$1125,2,0)</f>
        <v>Casanare</v>
      </c>
      <c r="F566" t="s">
        <v>338</v>
      </c>
      <c r="G566" t="s">
        <v>353</v>
      </c>
      <c r="H566" t="s">
        <v>354</v>
      </c>
      <c r="I566" t="s">
        <v>15</v>
      </c>
      <c r="J566" t="s">
        <v>16</v>
      </c>
      <c r="K566" s="2">
        <v>142</v>
      </c>
      <c r="L566" s="2">
        <v>1979</v>
      </c>
      <c r="M566" s="25">
        <v>36</v>
      </c>
      <c r="N566" s="40">
        <f t="shared" si="50"/>
        <v>2</v>
      </c>
      <c r="O566" s="41" t="str">
        <f t="shared" si="51"/>
        <v>36</v>
      </c>
      <c r="P566" s="41">
        <f t="shared" si="52"/>
        <v>0</v>
      </c>
      <c r="Q566" s="42">
        <f t="shared" si="53"/>
        <v>2160</v>
      </c>
      <c r="R566" s="42">
        <f t="shared" si="54"/>
        <v>36</v>
      </c>
      <c r="U566" s="39"/>
      <c r="V566" s="39"/>
      <c r="W566" s="10"/>
      <c r="X566" s="6"/>
    </row>
    <row r="567" spans="1:24">
      <c r="A567" s="44">
        <v>45383</v>
      </c>
      <c r="B567" s="1" t="str">
        <f t="shared" si="49"/>
        <v>abril</v>
      </c>
      <c r="C567" t="s">
        <v>167</v>
      </c>
      <c r="D567" t="s">
        <v>168</v>
      </c>
      <c r="E567" t="str">
        <f>+VLOOKUP(F567,'[1]DIVIPOLA MPIO'!$A$5:$B$1125,2,0)</f>
        <v>Casanare</v>
      </c>
      <c r="F567" t="s">
        <v>338</v>
      </c>
      <c r="G567" t="s">
        <v>353</v>
      </c>
      <c r="H567" t="s">
        <v>171</v>
      </c>
      <c r="I567" t="s">
        <v>92</v>
      </c>
      <c r="J567" t="s">
        <v>16</v>
      </c>
      <c r="K567" s="2">
        <v>298</v>
      </c>
      <c r="L567" s="2">
        <v>4163</v>
      </c>
      <c r="M567" s="25">
        <v>74</v>
      </c>
      <c r="N567" s="40">
        <f t="shared" si="50"/>
        <v>2</v>
      </c>
      <c r="O567" s="41" t="str">
        <f t="shared" si="51"/>
        <v>74</v>
      </c>
      <c r="P567" s="41">
        <f t="shared" si="52"/>
        <v>0</v>
      </c>
      <c r="Q567" s="42">
        <f t="shared" si="53"/>
        <v>4440</v>
      </c>
      <c r="R567" s="42">
        <f t="shared" si="54"/>
        <v>74</v>
      </c>
      <c r="U567" s="39"/>
      <c r="V567" s="39"/>
      <c r="W567" s="10"/>
      <c r="X567" s="6"/>
    </row>
    <row r="568" spans="1:24">
      <c r="A568" s="44">
        <v>45383</v>
      </c>
      <c r="B568" s="1" t="str">
        <f t="shared" si="49"/>
        <v>abril</v>
      </c>
      <c r="C568" t="s">
        <v>167</v>
      </c>
      <c r="D568" t="s">
        <v>168</v>
      </c>
      <c r="E568" t="str">
        <f>+VLOOKUP(F568,'[1]DIVIPOLA MPIO'!$A$5:$B$1125,2,0)</f>
        <v>Casanare</v>
      </c>
      <c r="F568" t="s">
        <v>338</v>
      </c>
      <c r="G568" t="s">
        <v>170</v>
      </c>
      <c r="H568" t="s">
        <v>354</v>
      </c>
      <c r="I568" t="s">
        <v>15</v>
      </c>
      <c r="J568" t="s">
        <v>16</v>
      </c>
      <c r="K568" s="2">
        <v>8</v>
      </c>
      <c r="L568" s="2">
        <v>122</v>
      </c>
      <c r="M568" s="25">
        <v>230</v>
      </c>
      <c r="N568" s="40">
        <f t="shared" si="50"/>
        <v>3</v>
      </c>
      <c r="O568" s="41" t="str">
        <f t="shared" si="51"/>
        <v>23</v>
      </c>
      <c r="P568" s="41" t="str">
        <f t="shared" si="52"/>
        <v>0</v>
      </c>
      <c r="Q568" s="42">
        <f t="shared" si="53"/>
        <v>1380</v>
      </c>
      <c r="R568" s="42">
        <f t="shared" si="54"/>
        <v>23</v>
      </c>
      <c r="U568" s="39"/>
      <c r="V568" s="39"/>
      <c r="W568" s="10"/>
      <c r="X568" s="6"/>
    </row>
    <row r="569" spans="1:24">
      <c r="A569" s="44">
        <v>45383</v>
      </c>
      <c r="B569" s="1" t="str">
        <f t="shared" si="49"/>
        <v>abril</v>
      </c>
      <c r="C569" t="s">
        <v>167</v>
      </c>
      <c r="D569" t="s">
        <v>168</v>
      </c>
      <c r="E569" t="str">
        <f>+VLOOKUP(F569,'[1]DIVIPOLA MPIO'!$A$5:$B$1125,2,0)</f>
        <v>Meta</v>
      </c>
      <c r="F569" t="s">
        <v>169</v>
      </c>
      <c r="G569" t="s">
        <v>170</v>
      </c>
      <c r="H569" t="s">
        <v>355</v>
      </c>
      <c r="I569" t="s">
        <v>92</v>
      </c>
      <c r="J569" t="s">
        <v>16</v>
      </c>
      <c r="K569" s="2">
        <v>48</v>
      </c>
      <c r="L569" s="2">
        <v>671</v>
      </c>
      <c r="M569" s="25">
        <v>1230</v>
      </c>
      <c r="N569" s="40">
        <f t="shared" si="50"/>
        <v>4</v>
      </c>
      <c r="O569" s="41" t="str">
        <f t="shared" si="51"/>
        <v>12</v>
      </c>
      <c r="P569" s="41" t="str">
        <f t="shared" si="52"/>
        <v>30</v>
      </c>
      <c r="Q569" s="42">
        <f t="shared" si="53"/>
        <v>750</v>
      </c>
      <c r="R569" s="42">
        <f t="shared" si="54"/>
        <v>12.5</v>
      </c>
      <c r="U569" s="39"/>
      <c r="V569" s="39"/>
      <c r="W569" s="10"/>
      <c r="X569" s="6"/>
    </row>
    <row r="570" spans="1:24">
      <c r="A570" s="44">
        <v>45383</v>
      </c>
      <c r="B570" s="1" t="str">
        <f t="shared" si="49"/>
        <v>abril</v>
      </c>
      <c r="C570" t="s">
        <v>167</v>
      </c>
      <c r="D570" t="s">
        <v>168</v>
      </c>
      <c r="E570" t="str">
        <f>+VLOOKUP(F570,'[1]DIVIPOLA MPIO'!$A$5:$B$1125,2,0)</f>
        <v>Meta</v>
      </c>
      <c r="F570" t="s">
        <v>169</v>
      </c>
      <c r="G570" t="s">
        <v>170</v>
      </c>
      <c r="H570" t="s">
        <v>171</v>
      </c>
      <c r="I570" t="s">
        <v>92</v>
      </c>
      <c r="J570" t="s">
        <v>16</v>
      </c>
      <c r="K570" s="2">
        <v>11</v>
      </c>
      <c r="L570" s="2">
        <v>142</v>
      </c>
      <c r="M570" s="25">
        <v>3</v>
      </c>
      <c r="N570" s="40">
        <f t="shared" si="50"/>
        <v>1</v>
      </c>
      <c r="O570" s="41" t="str">
        <f t="shared" si="51"/>
        <v>3</v>
      </c>
      <c r="P570" s="41">
        <f t="shared" si="52"/>
        <v>0</v>
      </c>
      <c r="Q570" s="42">
        <f t="shared" si="53"/>
        <v>180</v>
      </c>
      <c r="R570" s="42">
        <f t="shared" si="54"/>
        <v>3</v>
      </c>
      <c r="U570" s="39"/>
      <c r="V570" s="39"/>
      <c r="W570" s="10"/>
      <c r="X570" s="6"/>
    </row>
    <row r="571" spans="1:24">
      <c r="A571" s="44">
        <v>45383</v>
      </c>
      <c r="B571" s="1" t="str">
        <f t="shared" si="49"/>
        <v>abril</v>
      </c>
      <c r="C571" t="s">
        <v>356</v>
      </c>
      <c r="D571" t="s">
        <v>357</v>
      </c>
      <c r="E571" t="str">
        <f>+VLOOKUP(F571,'[1]DIVIPOLA MPIO'!$A$5:$B$1125,2,0)</f>
        <v>Meta</v>
      </c>
      <c r="F571" t="s">
        <v>358</v>
      </c>
      <c r="G571" t="s">
        <v>359</v>
      </c>
      <c r="H571" t="s">
        <v>360</v>
      </c>
      <c r="I571" t="s">
        <v>15</v>
      </c>
      <c r="J571" t="s">
        <v>16</v>
      </c>
      <c r="K571" s="2">
        <v>4</v>
      </c>
      <c r="L571" s="2">
        <v>144</v>
      </c>
      <c r="M571" s="25">
        <v>2</v>
      </c>
      <c r="N571" s="40">
        <f t="shared" si="50"/>
        <v>1</v>
      </c>
      <c r="O571" s="41" t="str">
        <f t="shared" si="51"/>
        <v>2</v>
      </c>
      <c r="P571" s="41">
        <f t="shared" si="52"/>
        <v>0</v>
      </c>
      <c r="Q571" s="42">
        <f t="shared" si="53"/>
        <v>120</v>
      </c>
      <c r="R571" s="42">
        <f t="shared" si="54"/>
        <v>2</v>
      </c>
      <c r="U571" s="39"/>
      <c r="V571" s="39"/>
      <c r="W571" s="10"/>
      <c r="X571" s="6"/>
    </row>
    <row r="572" spans="1:24">
      <c r="A572" s="44">
        <v>45383</v>
      </c>
      <c r="B572" s="1" t="str">
        <f t="shared" si="49"/>
        <v>abril</v>
      </c>
      <c r="C572" t="s">
        <v>356</v>
      </c>
      <c r="D572" t="s">
        <v>357</v>
      </c>
      <c r="E572" t="str">
        <f>+VLOOKUP(F572,'[1]DIVIPOLA MPIO'!$A$5:$B$1125,2,0)</f>
        <v>Meta</v>
      </c>
      <c r="F572" t="s">
        <v>457</v>
      </c>
      <c r="G572" t="s">
        <v>361</v>
      </c>
      <c r="H572" t="s">
        <v>360</v>
      </c>
      <c r="I572" t="s">
        <v>15</v>
      </c>
      <c r="J572" t="s">
        <v>16</v>
      </c>
      <c r="K572" s="2">
        <v>100</v>
      </c>
      <c r="L572" s="2">
        <v>2678</v>
      </c>
      <c r="M572" s="25">
        <v>42</v>
      </c>
      <c r="N572" s="40">
        <f t="shared" si="50"/>
        <v>2</v>
      </c>
      <c r="O572" s="41" t="str">
        <f t="shared" si="51"/>
        <v>42</v>
      </c>
      <c r="P572" s="41">
        <f t="shared" si="52"/>
        <v>0</v>
      </c>
      <c r="Q572" s="42">
        <f t="shared" si="53"/>
        <v>2520</v>
      </c>
      <c r="R572" s="42">
        <f t="shared" si="54"/>
        <v>42</v>
      </c>
      <c r="U572" s="39"/>
      <c r="V572" s="39"/>
      <c r="W572" s="10"/>
      <c r="X572" s="6"/>
    </row>
    <row r="573" spans="1:24">
      <c r="A573" s="44">
        <v>45383</v>
      </c>
      <c r="B573" s="1" t="str">
        <f t="shared" si="49"/>
        <v>abril</v>
      </c>
      <c r="C573" t="s">
        <v>281</v>
      </c>
      <c r="D573" t="s">
        <v>282</v>
      </c>
      <c r="E573" t="str">
        <f>+VLOOKUP(F573,'[1]DIVIPOLA MPIO'!$A$5:$B$1125,2,0)</f>
        <v>Meta</v>
      </c>
      <c r="F573" t="s">
        <v>358</v>
      </c>
      <c r="G573" t="s">
        <v>362</v>
      </c>
      <c r="H573" t="s">
        <v>363</v>
      </c>
      <c r="I573" t="s">
        <v>15</v>
      </c>
      <c r="J573" t="s">
        <v>16</v>
      </c>
      <c r="K573" s="2">
        <v>11</v>
      </c>
      <c r="L573" s="2">
        <v>320</v>
      </c>
      <c r="M573" s="25">
        <v>8</v>
      </c>
      <c r="N573" s="40">
        <f t="shared" si="50"/>
        <v>1</v>
      </c>
      <c r="O573" s="41" t="str">
        <f t="shared" si="51"/>
        <v>8</v>
      </c>
      <c r="P573" s="41">
        <f t="shared" si="52"/>
        <v>0</v>
      </c>
      <c r="Q573" s="42">
        <f t="shared" si="53"/>
        <v>480</v>
      </c>
      <c r="R573" s="42">
        <f t="shared" si="54"/>
        <v>8</v>
      </c>
      <c r="U573" s="39"/>
      <c r="V573" s="39"/>
      <c r="W573" s="10"/>
      <c r="X573" s="6"/>
    </row>
    <row r="574" spans="1:24">
      <c r="A574" s="44">
        <v>45383</v>
      </c>
      <c r="B574" s="1" t="str">
        <f t="shared" si="49"/>
        <v>abril</v>
      </c>
      <c r="C574" t="s">
        <v>172</v>
      </c>
      <c r="D574" t="s">
        <v>173</v>
      </c>
      <c r="E574" t="str">
        <f>+VLOOKUP(F574,'[1]DIVIPOLA MPIO'!$A$5:$B$1125,2,0)</f>
        <v>Casanare</v>
      </c>
      <c r="F574" t="s">
        <v>460</v>
      </c>
      <c r="G574" t="s">
        <v>364</v>
      </c>
      <c r="H574" t="s">
        <v>176</v>
      </c>
      <c r="I574" t="s">
        <v>15</v>
      </c>
      <c r="J574" t="s">
        <v>16</v>
      </c>
      <c r="K574" s="2">
        <v>110</v>
      </c>
      <c r="L574" s="2">
        <v>2034</v>
      </c>
      <c r="M574" s="25">
        <v>35</v>
      </c>
      <c r="N574" s="40">
        <f t="shared" si="50"/>
        <v>2</v>
      </c>
      <c r="O574" s="41" t="str">
        <f t="shared" si="51"/>
        <v>35</v>
      </c>
      <c r="P574" s="41">
        <f t="shared" si="52"/>
        <v>0</v>
      </c>
      <c r="Q574" s="42">
        <f t="shared" si="53"/>
        <v>2100</v>
      </c>
      <c r="R574" s="42">
        <f t="shared" si="54"/>
        <v>35</v>
      </c>
      <c r="U574" s="39"/>
      <c r="V574" s="39"/>
      <c r="W574" s="10"/>
      <c r="X574" s="6"/>
    </row>
    <row r="575" spans="1:24">
      <c r="A575" s="44">
        <v>45383</v>
      </c>
      <c r="B575" s="1" t="str">
        <f t="shared" si="49"/>
        <v>abril</v>
      </c>
      <c r="C575" t="s">
        <v>172</v>
      </c>
      <c r="D575" t="s">
        <v>173</v>
      </c>
      <c r="E575" t="str">
        <f>+VLOOKUP(F575,'[1]DIVIPOLA MPIO'!$A$5:$B$1125,2,0)</f>
        <v>Meta</v>
      </c>
      <c r="F575" t="s">
        <v>169</v>
      </c>
      <c r="G575" t="s">
        <v>174</v>
      </c>
      <c r="H575" t="s">
        <v>175</v>
      </c>
      <c r="I575" t="s">
        <v>15</v>
      </c>
      <c r="J575" t="s">
        <v>16</v>
      </c>
      <c r="K575" s="2">
        <v>76</v>
      </c>
      <c r="L575" s="2">
        <v>810</v>
      </c>
      <c r="M575" s="25">
        <v>25</v>
      </c>
      <c r="N575" s="40">
        <f t="shared" si="50"/>
        <v>2</v>
      </c>
      <c r="O575" s="41" t="str">
        <f t="shared" si="51"/>
        <v>25</v>
      </c>
      <c r="P575" s="41">
        <f t="shared" si="52"/>
        <v>0</v>
      </c>
      <c r="Q575" s="42">
        <f t="shared" si="53"/>
        <v>1500</v>
      </c>
      <c r="R575" s="42">
        <f t="shared" si="54"/>
        <v>25</v>
      </c>
      <c r="U575" s="39"/>
      <c r="V575" s="39"/>
      <c r="W575" s="10"/>
      <c r="X575" s="6"/>
    </row>
    <row r="576" spans="1:24">
      <c r="A576" s="44">
        <v>45383</v>
      </c>
      <c r="B576" s="1" t="str">
        <f t="shared" si="49"/>
        <v>abril</v>
      </c>
      <c r="C576" t="s">
        <v>172</v>
      </c>
      <c r="D576" t="s">
        <v>173</v>
      </c>
      <c r="E576" t="str">
        <f>+VLOOKUP(F576,'[1]DIVIPOLA MPIO'!$A$5:$B$1125,2,0)</f>
        <v>Meta</v>
      </c>
      <c r="F576" t="s">
        <v>169</v>
      </c>
      <c r="G576" t="s">
        <v>174</v>
      </c>
      <c r="H576" t="s">
        <v>177</v>
      </c>
      <c r="I576" t="s">
        <v>15</v>
      </c>
      <c r="J576" t="s">
        <v>16</v>
      </c>
      <c r="K576" s="2">
        <v>107</v>
      </c>
      <c r="L576" s="2">
        <v>1302</v>
      </c>
      <c r="M576" s="25">
        <v>37</v>
      </c>
      <c r="N576" s="40">
        <f t="shared" si="50"/>
        <v>2</v>
      </c>
      <c r="O576" s="41" t="str">
        <f t="shared" si="51"/>
        <v>37</v>
      </c>
      <c r="P576" s="41">
        <f t="shared" si="52"/>
        <v>0</v>
      </c>
      <c r="Q576" s="42">
        <f t="shared" si="53"/>
        <v>2220</v>
      </c>
      <c r="R576" s="42">
        <f t="shared" si="54"/>
        <v>37</v>
      </c>
      <c r="U576" s="39"/>
      <c r="V576" s="39"/>
      <c r="W576" s="10"/>
      <c r="X576" s="6"/>
    </row>
    <row r="577" spans="1:24">
      <c r="A577" s="44">
        <v>45383</v>
      </c>
      <c r="B577" s="1" t="str">
        <f t="shared" si="49"/>
        <v>abril</v>
      </c>
      <c r="C577" t="s">
        <v>180</v>
      </c>
      <c r="D577" t="s">
        <v>181</v>
      </c>
      <c r="E577" t="str">
        <f>+VLOOKUP(F577,'[1]DIVIPOLA MPIO'!$A$5:$B$1125,2,0)</f>
        <v>Casanare</v>
      </c>
      <c r="F577" t="s">
        <v>465</v>
      </c>
      <c r="G577" t="s">
        <v>182</v>
      </c>
      <c r="H577" t="s">
        <v>365</v>
      </c>
      <c r="I577" t="s">
        <v>92</v>
      </c>
      <c r="J577" t="s">
        <v>16</v>
      </c>
      <c r="K577" s="2">
        <v>50</v>
      </c>
      <c r="L577" s="2">
        <v>760</v>
      </c>
      <c r="M577" s="25">
        <v>19</v>
      </c>
      <c r="N577" s="40">
        <f t="shared" si="50"/>
        <v>2</v>
      </c>
      <c r="O577" s="41" t="str">
        <f t="shared" si="51"/>
        <v>19</v>
      </c>
      <c r="P577" s="41">
        <f t="shared" si="52"/>
        <v>0</v>
      </c>
      <c r="Q577" s="42">
        <f t="shared" si="53"/>
        <v>1140</v>
      </c>
      <c r="R577" s="42">
        <f t="shared" si="54"/>
        <v>19</v>
      </c>
      <c r="U577" s="39"/>
      <c r="V577" s="39"/>
      <c r="W577" s="10"/>
      <c r="X577" s="6"/>
    </row>
    <row r="578" spans="1:24">
      <c r="A578" s="44">
        <v>45383</v>
      </c>
      <c r="B578" s="1" t="str">
        <f t="shared" si="49"/>
        <v>abril</v>
      </c>
      <c r="C578" t="s">
        <v>180</v>
      </c>
      <c r="D578" t="s">
        <v>181</v>
      </c>
      <c r="E578" t="str">
        <f>+VLOOKUP(F578,'[1]DIVIPOLA MPIO'!$A$5:$B$1125,2,0)</f>
        <v>Casanare</v>
      </c>
      <c r="F578" t="s">
        <v>465</v>
      </c>
      <c r="G578" t="s">
        <v>182</v>
      </c>
      <c r="H578" t="s">
        <v>183</v>
      </c>
      <c r="I578" t="s">
        <v>92</v>
      </c>
      <c r="J578" t="s">
        <v>16</v>
      </c>
      <c r="K578" s="2">
        <v>64</v>
      </c>
      <c r="L578" s="2">
        <v>960</v>
      </c>
      <c r="M578" s="25">
        <v>24</v>
      </c>
      <c r="N578" s="40">
        <f t="shared" si="50"/>
        <v>2</v>
      </c>
      <c r="O578" s="41" t="str">
        <f t="shared" si="51"/>
        <v>24</v>
      </c>
      <c r="P578" s="41">
        <f t="shared" si="52"/>
        <v>0</v>
      </c>
      <c r="Q578" s="42">
        <f t="shared" si="53"/>
        <v>1440</v>
      </c>
      <c r="R578" s="42">
        <f t="shared" si="54"/>
        <v>24</v>
      </c>
      <c r="U578" s="39"/>
      <c r="V578" s="39"/>
      <c r="W578" s="10"/>
      <c r="X578" s="6"/>
    </row>
    <row r="579" spans="1:24">
      <c r="A579" s="44">
        <v>45383</v>
      </c>
      <c r="B579" s="1" t="str">
        <f t="shared" ref="B579:B642" si="55">TEXT(A579,"mmmm")</f>
        <v>abril</v>
      </c>
      <c r="C579" t="s">
        <v>180</v>
      </c>
      <c r="D579" t="s">
        <v>181</v>
      </c>
      <c r="E579" t="str">
        <f>+VLOOKUP(F579,'[1]DIVIPOLA MPIO'!$A$5:$B$1125,2,0)</f>
        <v>Casanare</v>
      </c>
      <c r="F579" t="s">
        <v>465</v>
      </c>
      <c r="G579" t="s">
        <v>182</v>
      </c>
      <c r="H579" t="s">
        <v>184</v>
      </c>
      <c r="I579" t="s">
        <v>92</v>
      </c>
      <c r="J579" t="s">
        <v>16</v>
      </c>
      <c r="K579" s="2">
        <v>97</v>
      </c>
      <c r="L579" s="2">
        <v>1452</v>
      </c>
      <c r="M579" s="25">
        <v>3630</v>
      </c>
      <c r="N579" s="40">
        <f t="shared" ref="N579:N642" si="56">LEN($M579)</f>
        <v>4</v>
      </c>
      <c r="O579" s="41" t="str">
        <f t="shared" ref="O579:O642" si="57">IF(N579="1",$M579,IF(N579=2,LEFT($M579,2),LEFT($M579,2)))</f>
        <v>36</v>
      </c>
      <c r="P579" s="41" t="str">
        <f t="shared" ref="P579:P642" si="58">IF(N579&lt;=2,0,MID($M579,3,3))</f>
        <v>30</v>
      </c>
      <c r="Q579" s="42">
        <f t="shared" ref="Q579:Q642" si="59">(O579*60)+P579</f>
        <v>2190</v>
      </c>
      <c r="R579" s="42">
        <f t="shared" ref="R579:R642" si="60">+Q579/60</f>
        <v>36.5</v>
      </c>
      <c r="U579" s="39"/>
      <c r="V579" s="39"/>
      <c r="W579" s="10"/>
      <c r="X579" s="6"/>
    </row>
    <row r="580" spans="1:24">
      <c r="A580" s="44">
        <v>45383</v>
      </c>
      <c r="B580" s="1" t="str">
        <f t="shared" si="55"/>
        <v>abril</v>
      </c>
      <c r="C580" t="s">
        <v>180</v>
      </c>
      <c r="D580" t="s">
        <v>181</v>
      </c>
      <c r="E580" t="str">
        <f>+VLOOKUP(F580,'[1]DIVIPOLA MPIO'!$A$5:$B$1125,2,0)</f>
        <v>Bolívar</v>
      </c>
      <c r="F580" t="s">
        <v>467</v>
      </c>
      <c r="G580" t="s">
        <v>186</v>
      </c>
      <c r="H580" t="s">
        <v>187</v>
      </c>
      <c r="I580" t="s">
        <v>92</v>
      </c>
      <c r="J580" t="s">
        <v>16</v>
      </c>
      <c r="K580" s="2">
        <v>57</v>
      </c>
      <c r="L580" s="2">
        <v>852</v>
      </c>
      <c r="M580" s="25">
        <v>2130</v>
      </c>
      <c r="N580" s="40">
        <f t="shared" si="56"/>
        <v>4</v>
      </c>
      <c r="O580" s="41" t="str">
        <f t="shared" si="57"/>
        <v>21</v>
      </c>
      <c r="P580" s="41" t="str">
        <f t="shared" si="58"/>
        <v>30</v>
      </c>
      <c r="Q580" s="42">
        <f t="shared" si="59"/>
        <v>1290</v>
      </c>
      <c r="R580" s="42">
        <f t="shared" si="60"/>
        <v>21.5</v>
      </c>
      <c r="U580" s="39"/>
      <c r="V580" s="39"/>
      <c r="W580" s="10"/>
      <c r="X580" s="6"/>
    </row>
    <row r="581" spans="1:24">
      <c r="A581" s="44">
        <v>45383</v>
      </c>
      <c r="B581" s="1" t="str">
        <f t="shared" si="55"/>
        <v>abril</v>
      </c>
      <c r="C581" t="s">
        <v>180</v>
      </c>
      <c r="D581" t="s">
        <v>181</v>
      </c>
      <c r="E581" t="str">
        <f>+VLOOKUP(F581,'[1]DIVIPOLA MPIO'!$A$5:$B$1125,2,0)</f>
        <v>Bolívar</v>
      </c>
      <c r="F581" t="s">
        <v>467</v>
      </c>
      <c r="G581" t="s">
        <v>186</v>
      </c>
      <c r="H581" t="s">
        <v>366</v>
      </c>
      <c r="I581" t="s">
        <v>92</v>
      </c>
      <c r="J581" t="s">
        <v>16</v>
      </c>
      <c r="K581" s="2">
        <v>69</v>
      </c>
      <c r="L581" s="2">
        <v>1040</v>
      </c>
      <c r="M581" s="25">
        <v>26</v>
      </c>
      <c r="N581" s="40">
        <f t="shared" si="56"/>
        <v>2</v>
      </c>
      <c r="O581" s="41" t="str">
        <f t="shared" si="57"/>
        <v>26</v>
      </c>
      <c r="P581" s="41">
        <f t="shared" si="58"/>
        <v>0</v>
      </c>
      <c r="Q581" s="42">
        <f t="shared" si="59"/>
        <v>1560</v>
      </c>
      <c r="R581" s="42">
        <f t="shared" si="60"/>
        <v>26</v>
      </c>
      <c r="U581" s="39"/>
      <c r="V581" s="39"/>
      <c r="W581" s="10"/>
      <c r="X581" s="6"/>
    </row>
    <row r="582" spans="1:24">
      <c r="A582" s="44">
        <v>45383</v>
      </c>
      <c r="B582" s="1" t="str">
        <f t="shared" si="55"/>
        <v>abril</v>
      </c>
      <c r="C582" t="s">
        <v>180</v>
      </c>
      <c r="D582" t="s">
        <v>181</v>
      </c>
      <c r="E582" t="str">
        <f>+VLOOKUP(F582,'[1]DIVIPOLA MPIO'!$A$5:$B$1125,2,0)</f>
        <v>Bolívar</v>
      </c>
      <c r="F582" t="s">
        <v>467</v>
      </c>
      <c r="G582" t="s">
        <v>186</v>
      </c>
      <c r="H582" t="s">
        <v>188</v>
      </c>
      <c r="I582" t="s">
        <v>92</v>
      </c>
      <c r="J582" t="s">
        <v>16</v>
      </c>
      <c r="K582" s="2">
        <v>120</v>
      </c>
      <c r="L582" s="2">
        <v>1800</v>
      </c>
      <c r="M582" s="25">
        <v>45</v>
      </c>
      <c r="N582" s="40">
        <f t="shared" si="56"/>
        <v>2</v>
      </c>
      <c r="O582" s="41" t="str">
        <f t="shared" si="57"/>
        <v>45</v>
      </c>
      <c r="P582" s="41">
        <f t="shared" si="58"/>
        <v>0</v>
      </c>
      <c r="Q582" s="42">
        <f t="shared" si="59"/>
        <v>2700</v>
      </c>
      <c r="R582" s="42">
        <f t="shared" si="60"/>
        <v>45</v>
      </c>
      <c r="U582" s="39"/>
      <c r="V582" s="39"/>
      <c r="W582" s="10"/>
      <c r="X582" s="6"/>
    </row>
    <row r="583" spans="1:24">
      <c r="A583" s="44">
        <v>45383</v>
      </c>
      <c r="B583" s="1" t="str">
        <f t="shared" si="55"/>
        <v>abril</v>
      </c>
      <c r="C583" t="s">
        <v>180</v>
      </c>
      <c r="D583" t="s">
        <v>181</v>
      </c>
      <c r="E583" t="str">
        <f>+VLOOKUP(F583,'[1]DIVIPOLA MPIO'!$A$5:$B$1125,2,0)</f>
        <v>Bolívar</v>
      </c>
      <c r="F583" t="s">
        <v>467</v>
      </c>
      <c r="G583" t="s">
        <v>186</v>
      </c>
      <c r="H583" t="s">
        <v>189</v>
      </c>
      <c r="I583" t="s">
        <v>92</v>
      </c>
      <c r="J583" t="s">
        <v>16</v>
      </c>
      <c r="K583" s="2">
        <v>48</v>
      </c>
      <c r="L583" s="2">
        <v>732</v>
      </c>
      <c r="M583" s="25">
        <v>1930</v>
      </c>
      <c r="N583" s="40">
        <f t="shared" si="56"/>
        <v>4</v>
      </c>
      <c r="O583" s="41" t="str">
        <f t="shared" si="57"/>
        <v>19</v>
      </c>
      <c r="P583" s="41" t="str">
        <f t="shared" si="58"/>
        <v>30</v>
      </c>
      <c r="Q583" s="42">
        <f t="shared" si="59"/>
        <v>1170</v>
      </c>
      <c r="R583" s="42">
        <f t="shared" si="60"/>
        <v>19.5</v>
      </c>
      <c r="U583" s="39"/>
      <c r="V583" s="39"/>
      <c r="W583" s="10"/>
      <c r="X583" s="6"/>
    </row>
    <row r="584" spans="1:24">
      <c r="A584" s="44">
        <v>45383</v>
      </c>
      <c r="B584" s="1" t="str">
        <f t="shared" si="55"/>
        <v>abril</v>
      </c>
      <c r="C584" t="s">
        <v>180</v>
      </c>
      <c r="D584" t="s">
        <v>181</v>
      </c>
      <c r="E584" t="str">
        <f>+VLOOKUP(F584,'[1]DIVIPOLA MPIO'!$A$5:$B$1125,2,0)</f>
        <v>Casanare</v>
      </c>
      <c r="F584" t="s">
        <v>201</v>
      </c>
      <c r="G584" t="s">
        <v>285</v>
      </c>
      <c r="H584" t="s">
        <v>325</v>
      </c>
      <c r="I584" t="s">
        <v>92</v>
      </c>
      <c r="J584" t="s">
        <v>16</v>
      </c>
      <c r="K584" s="2">
        <v>64</v>
      </c>
      <c r="L584" s="2">
        <v>960</v>
      </c>
      <c r="M584" s="25">
        <v>24</v>
      </c>
      <c r="N584" s="40">
        <f t="shared" si="56"/>
        <v>2</v>
      </c>
      <c r="O584" s="41" t="str">
        <f t="shared" si="57"/>
        <v>24</v>
      </c>
      <c r="P584" s="41">
        <f t="shared" si="58"/>
        <v>0</v>
      </c>
      <c r="Q584" s="42">
        <f t="shared" si="59"/>
        <v>1440</v>
      </c>
      <c r="R584" s="42">
        <f t="shared" si="60"/>
        <v>24</v>
      </c>
      <c r="U584" s="39"/>
      <c r="V584" s="39"/>
      <c r="W584" s="10"/>
      <c r="X584" s="6"/>
    </row>
    <row r="585" spans="1:24">
      <c r="A585" s="44">
        <v>45383</v>
      </c>
      <c r="B585" s="1" t="str">
        <f t="shared" si="55"/>
        <v>abril</v>
      </c>
      <c r="C585" t="s">
        <v>180</v>
      </c>
      <c r="D585" t="s">
        <v>181</v>
      </c>
      <c r="E585" t="str">
        <f>+VLOOKUP(F585,'[1]DIVIPOLA MPIO'!$A$5:$B$1125,2,0)</f>
        <v>Casanare</v>
      </c>
      <c r="F585" t="s">
        <v>201</v>
      </c>
      <c r="G585" t="s">
        <v>285</v>
      </c>
      <c r="H585" t="s">
        <v>286</v>
      </c>
      <c r="I585" t="s">
        <v>92</v>
      </c>
      <c r="J585" t="s">
        <v>16</v>
      </c>
      <c r="K585" s="2">
        <v>42</v>
      </c>
      <c r="L585" s="2">
        <v>640</v>
      </c>
      <c r="M585" s="25">
        <v>16</v>
      </c>
      <c r="N585" s="40">
        <f t="shared" si="56"/>
        <v>2</v>
      </c>
      <c r="O585" s="41" t="str">
        <f t="shared" si="57"/>
        <v>16</v>
      </c>
      <c r="P585" s="41">
        <f t="shared" si="58"/>
        <v>0</v>
      </c>
      <c r="Q585" s="42">
        <f t="shared" si="59"/>
        <v>960</v>
      </c>
      <c r="R585" s="42">
        <f t="shared" si="60"/>
        <v>16</v>
      </c>
      <c r="U585" s="39"/>
      <c r="V585" s="39"/>
      <c r="W585" s="10"/>
      <c r="X585" s="6"/>
    </row>
    <row r="586" spans="1:24">
      <c r="A586" s="44">
        <v>45383</v>
      </c>
      <c r="B586" s="1" t="str">
        <f t="shared" si="55"/>
        <v>abril</v>
      </c>
      <c r="C586" t="s">
        <v>190</v>
      </c>
      <c r="D586" t="s">
        <v>191</v>
      </c>
      <c r="E586" t="str">
        <f>+VLOOKUP(F586,'[1]DIVIPOLA MPIO'!$A$5:$B$1125,2,0)</f>
        <v>Tolima</v>
      </c>
      <c r="F586" t="s">
        <v>468</v>
      </c>
      <c r="G586" t="s">
        <v>193</v>
      </c>
      <c r="H586" t="s">
        <v>194</v>
      </c>
      <c r="I586" t="s">
        <v>92</v>
      </c>
      <c r="J586" t="s">
        <v>16</v>
      </c>
      <c r="K586" s="2">
        <v>51</v>
      </c>
      <c r="L586" s="2">
        <v>21.04</v>
      </c>
      <c r="M586" s="25">
        <v>2020</v>
      </c>
      <c r="N586" s="40">
        <f t="shared" si="56"/>
        <v>4</v>
      </c>
      <c r="O586" s="41" t="str">
        <f t="shared" si="57"/>
        <v>20</v>
      </c>
      <c r="P586" s="41" t="str">
        <f t="shared" si="58"/>
        <v>20</v>
      </c>
      <c r="Q586" s="42">
        <f t="shared" si="59"/>
        <v>1220</v>
      </c>
      <c r="R586" s="42">
        <f t="shared" si="60"/>
        <v>20.333333333333332</v>
      </c>
      <c r="U586" s="39"/>
      <c r="V586" s="39"/>
      <c r="W586" s="10"/>
      <c r="X586" s="6"/>
    </row>
    <row r="587" spans="1:24">
      <c r="A587" s="44">
        <v>45383</v>
      </c>
      <c r="B587" s="1" t="str">
        <f t="shared" si="55"/>
        <v>abril</v>
      </c>
      <c r="C587" t="s">
        <v>195</v>
      </c>
      <c r="D587" t="s">
        <v>191</v>
      </c>
      <c r="E587" t="str">
        <f>+VLOOKUP(F587,'[1]DIVIPOLA MPIO'!$A$5:$B$1125,2,0)</f>
        <v>Casanare</v>
      </c>
      <c r="F587" t="s">
        <v>196</v>
      </c>
      <c r="G587" t="s">
        <v>197</v>
      </c>
      <c r="H587" t="s">
        <v>198</v>
      </c>
      <c r="I587" t="s">
        <v>15</v>
      </c>
      <c r="J587" t="s">
        <v>16</v>
      </c>
      <c r="K587" s="2">
        <v>14</v>
      </c>
      <c r="L587" s="2">
        <v>521</v>
      </c>
      <c r="M587" s="25">
        <v>20</v>
      </c>
      <c r="N587" s="40">
        <f t="shared" si="56"/>
        <v>2</v>
      </c>
      <c r="O587" s="41" t="str">
        <f t="shared" si="57"/>
        <v>20</v>
      </c>
      <c r="P587" s="41">
        <f t="shared" si="58"/>
        <v>0</v>
      </c>
      <c r="Q587" s="42">
        <f t="shared" si="59"/>
        <v>1200</v>
      </c>
      <c r="R587" s="42">
        <f t="shared" si="60"/>
        <v>20</v>
      </c>
      <c r="U587" s="39"/>
      <c r="V587" s="39"/>
      <c r="W587" s="10"/>
      <c r="X587" s="6"/>
    </row>
    <row r="588" spans="1:24">
      <c r="A588" s="44">
        <v>45383</v>
      </c>
      <c r="B588" s="1" t="str">
        <f t="shared" si="55"/>
        <v>abril</v>
      </c>
      <c r="C588" t="s">
        <v>206</v>
      </c>
      <c r="D588" t="s">
        <v>207</v>
      </c>
      <c r="E588" t="str">
        <f>+VLOOKUP(F588,'[1]DIVIPOLA MPIO'!$A$5:$B$1125,2,0)</f>
        <v>Atlántico</v>
      </c>
      <c r="F588" t="s">
        <v>208</v>
      </c>
      <c r="G588" t="s">
        <v>209</v>
      </c>
      <c r="H588" t="s">
        <v>210</v>
      </c>
      <c r="I588" t="s">
        <v>211</v>
      </c>
      <c r="J588" t="s">
        <v>411</v>
      </c>
      <c r="K588" s="2">
        <v>53</v>
      </c>
      <c r="L588" s="2">
        <v>1072.43</v>
      </c>
      <c r="M588" s="25">
        <v>3512</v>
      </c>
      <c r="N588" s="40">
        <f t="shared" si="56"/>
        <v>4</v>
      </c>
      <c r="O588" s="41" t="str">
        <f t="shared" si="57"/>
        <v>35</v>
      </c>
      <c r="P588" s="41" t="str">
        <f t="shared" si="58"/>
        <v>12</v>
      </c>
      <c r="Q588" s="42">
        <f t="shared" si="59"/>
        <v>2112</v>
      </c>
      <c r="R588" s="42">
        <f t="shared" si="60"/>
        <v>35.200000000000003</v>
      </c>
      <c r="U588" s="39"/>
      <c r="V588" s="39"/>
      <c r="W588" s="10"/>
      <c r="X588" s="6"/>
    </row>
    <row r="589" spans="1:24">
      <c r="A589" s="44">
        <v>45383</v>
      </c>
      <c r="B589" s="1" t="str">
        <f t="shared" si="55"/>
        <v>abril</v>
      </c>
      <c r="C589" t="s">
        <v>206</v>
      </c>
      <c r="D589" t="s">
        <v>207</v>
      </c>
      <c r="E589" t="str">
        <f>+VLOOKUP(F589,'[1]DIVIPOLA MPIO'!$A$5:$B$1125,2,0)</f>
        <v>Atlántico</v>
      </c>
      <c r="F589" t="s">
        <v>208</v>
      </c>
      <c r="G589" t="s">
        <v>209</v>
      </c>
      <c r="H589" t="s">
        <v>212</v>
      </c>
      <c r="I589" t="s">
        <v>211</v>
      </c>
      <c r="J589" t="s">
        <v>411</v>
      </c>
      <c r="K589" s="2">
        <v>30</v>
      </c>
      <c r="L589" s="2">
        <v>874.4</v>
      </c>
      <c r="M589" s="25">
        <v>2842</v>
      </c>
      <c r="N589" s="40">
        <f t="shared" si="56"/>
        <v>4</v>
      </c>
      <c r="O589" s="41" t="str">
        <f t="shared" si="57"/>
        <v>28</v>
      </c>
      <c r="P589" s="41" t="str">
        <f t="shared" si="58"/>
        <v>42</v>
      </c>
      <c r="Q589" s="42">
        <f t="shared" si="59"/>
        <v>1722</v>
      </c>
      <c r="R589" s="42">
        <f t="shared" si="60"/>
        <v>28.7</v>
      </c>
      <c r="U589" s="39"/>
      <c r="V589" s="39"/>
      <c r="W589" s="10"/>
      <c r="X589" s="6"/>
    </row>
    <row r="590" spans="1:24">
      <c r="A590" s="44">
        <v>45383</v>
      </c>
      <c r="B590" s="1" t="str">
        <f t="shared" si="55"/>
        <v>abril</v>
      </c>
      <c r="C590" t="s">
        <v>213</v>
      </c>
      <c r="D590" t="s">
        <v>214</v>
      </c>
      <c r="E590" t="str">
        <f>+VLOOKUP(F590,'[1]DIVIPOLA MPIO'!$A$5:$B$1125,2,0)</f>
        <v>Antioquia</v>
      </c>
      <c r="F590" t="s">
        <v>454</v>
      </c>
      <c r="G590" t="s">
        <v>215</v>
      </c>
      <c r="H590" t="s">
        <v>287</v>
      </c>
      <c r="I590" t="s">
        <v>217</v>
      </c>
      <c r="J590" t="s">
        <v>27</v>
      </c>
      <c r="K590" s="2">
        <v>45</v>
      </c>
      <c r="L590" s="2">
        <v>3444</v>
      </c>
      <c r="M590" s="25">
        <v>22</v>
      </c>
      <c r="N590" s="40">
        <f t="shared" si="56"/>
        <v>2</v>
      </c>
      <c r="O590" s="41" t="str">
        <f t="shared" si="57"/>
        <v>22</v>
      </c>
      <c r="P590" s="41">
        <f t="shared" si="58"/>
        <v>0</v>
      </c>
      <c r="Q590" s="42">
        <f t="shared" si="59"/>
        <v>1320</v>
      </c>
      <c r="R590" s="42">
        <f t="shared" si="60"/>
        <v>22</v>
      </c>
      <c r="U590" s="39"/>
      <c r="V590" s="39"/>
      <c r="W590" s="10"/>
      <c r="X590" s="6"/>
    </row>
    <row r="591" spans="1:24">
      <c r="A591" s="44">
        <v>45383</v>
      </c>
      <c r="B591" s="1" t="str">
        <f t="shared" si="55"/>
        <v>abril</v>
      </c>
      <c r="C591" t="s">
        <v>213</v>
      </c>
      <c r="D591" t="s">
        <v>214</v>
      </c>
      <c r="E591" t="str">
        <f>+VLOOKUP(F591,'[1]DIVIPOLA MPIO'!$A$5:$B$1125,2,0)</f>
        <v>Antioquia</v>
      </c>
      <c r="F591" t="s">
        <v>454</v>
      </c>
      <c r="G591" t="s">
        <v>215</v>
      </c>
      <c r="H591" t="s">
        <v>288</v>
      </c>
      <c r="I591" t="s">
        <v>217</v>
      </c>
      <c r="J591" t="s">
        <v>27</v>
      </c>
      <c r="K591" s="2">
        <v>96</v>
      </c>
      <c r="L591" s="2">
        <v>6536</v>
      </c>
      <c r="M591" s="25">
        <v>462</v>
      </c>
      <c r="N591" s="40">
        <f t="shared" si="56"/>
        <v>3</v>
      </c>
      <c r="O591" s="41" t="str">
        <f t="shared" si="57"/>
        <v>46</v>
      </c>
      <c r="P591" s="41" t="str">
        <f t="shared" si="58"/>
        <v>2</v>
      </c>
      <c r="Q591" s="42">
        <f t="shared" si="59"/>
        <v>2762</v>
      </c>
      <c r="R591" s="42">
        <f t="shared" si="60"/>
        <v>46.033333333333331</v>
      </c>
      <c r="U591" s="39"/>
      <c r="V591" s="39"/>
      <c r="W591" s="10"/>
      <c r="X591" s="6"/>
    </row>
    <row r="592" spans="1:24">
      <c r="A592" s="44">
        <v>45383</v>
      </c>
      <c r="B592" s="1" t="str">
        <f t="shared" si="55"/>
        <v>abril</v>
      </c>
      <c r="C592" t="s">
        <v>213</v>
      </c>
      <c r="D592" t="s">
        <v>214</v>
      </c>
      <c r="E592" t="str">
        <f>+VLOOKUP(F592,'[1]DIVIPOLA MPIO'!$A$5:$B$1125,2,0)</f>
        <v>Antioquia</v>
      </c>
      <c r="F592" t="s">
        <v>454</v>
      </c>
      <c r="G592" t="s">
        <v>215</v>
      </c>
      <c r="H592" t="s">
        <v>216</v>
      </c>
      <c r="I592" t="s">
        <v>217</v>
      </c>
      <c r="J592" t="s">
        <v>27</v>
      </c>
      <c r="K592" s="2">
        <v>103</v>
      </c>
      <c r="L592" s="2">
        <v>7303</v>
      </c>
      <c r="M592" s="25">
        <v>496</v>
      </c>
      <c r="N592" s="40">
        <f t="shared" si="56"/>
        <v>3</v>
      </c>
      <c r="O592" s="41" t="str">
        <f t="shared" si="57"/>
        <v>49</v>
      </c>
      <c r="P592" s="41" t="str">
        <f t="shared" si="58"/>
        <v>6</v>
      </c>
      <c r="Q592" s="42">
        <f t="shared" si="59"/>
        <v>2946</v>
      </c>
      <c r="R592" s="42">
        <f t="shared" si="60"/>
        <v>49.1</v>
      </c>
      <c r="U592" s="39"/>
      <c r="V592" s="39"/>
      <c r="W592" s="10"/>
      <c r="X592" s="6"/>
    </row>
    <row r="593" spans="1:24">
      <c r="A593" s="44">
        <v>45383</v>
      </c>
      <c r="B593" s="1" t="str">
        <f t="shared" si="55"/>
        <v>abril</v>
      </c>
      <c r="C593" t="s">
        <v>213</v>
      </c>
      <c r="D593" t="s">
        <v>214</v>
      </c>
      <c r="E593" t="str">
        <f>+VLOOKUP(F593,'[1]DIVIPOLA MPIO'!$A$5:$B$1125,2,0)</f>
        <v>Antioquia</v>
      </c>
      <c r="F593" t="s">
        <v>454</v>
      </c>
      <c r="G593" t="s">
        <v>215</v>
      </c>
      <c r="H593" t="s">
        <v>218</v>
      </c>
      <c r="I593" t="s">
        <v>217</v>
      </c>
      <c r="J593" t="s">
        <v>27</v>
      </c>
      <c r="K593" s="2">
        <v>91</v>
      </c>
      <c r="L593" s="2">
        <v>7160</v>
      </c>
      <c r="M593" s="25">
        <v>494</v>
      </c>
      <c r="N593" s="40">
        <f t="shared" si="56"/>
        <v>3</v>
      </c>
      <c r="O593" s="41" t="str">
        <f t="shared" si="57"/>
        <v>49</v>
      </c>
      <c r="P593" s="41" t="str">
        <f t="shared" si="58"/>
        <v>4</v>
      </c>
      <c r="Q593" s="42">
        <f t="shared" si="59"/>
        <v>2944</v>
      </c>
      <c r="R593" s="42">
        <f t="shared" si="60"/>
        <v>49.06666666666667</v>
      </c>
      <c r="U593" s="39"/>
      <c r="V593" s="39"/>
      <c r="W593" s="10"/>
      <c r="X593" s="6"/>
    </row>
    <row r="594" spans="1:24">
      <c r="A594" s="44">
        <v>45383</v>
      </c>
      <c r="B594" s="1" t="str">
        <f t="shared" si="55"/>
        <v>abril</v>
      </c>
      <c r="C594" t="s">
        <v>213</v>
      </c>
      <c r="D594" t="s">
        <v>214</v>
      </c>
      <c r="E594" t="str">
        <f>+VLOOKUP(F594,'[1]DIVIPOLA MPIO'!$A$5:$B$1125,2,0)</f>
        <v>Antioquia</v>
      </c>
      <c r="F594" t="s">
        <v>454</v>
      </c>
      <c r="G594" t="s">
        <v>215</v>
      </c>
      <c r="H594" t="s">
        <v>219</v>
      </c>
      <c r="I594" t="s">
        <v>217</v>
      </c>
      <c r="J594" t="s">
        <v>27</v>
      </c>
      <c r="K594" s="2">
        <v>106</v>
      </c>
      <c r="L594" s="2">
        <v>7925</v>
      </c>
      <c r="M594" s="25">
        <v>551</v>
      </c>
      <c r="N594" s="40">
        <f t="shared" si="56"/>
        <v>3</v>
      </c>
      <c r="O594" s="41" t="str">
        <f t="shared" si="57"/>
        <v>55</v>
      </c>
      <c r="P594" s="41" t="str">
        <f t="shared" si="58"/>
        <v>1</v>
      </c>
      <c r="Q594" s="42">
        <f t="shared" si="59"/>
        <v>3301</v>
      </c>
      <c r="R594" s="42">
        <f t="shared" si="60"/>
        <v>55.016666666666666</v>
      </c>
      <c r="U594" s="39"/>
      <c r="V594" s="39"/>
      <c r="W594" s="10"/>
      <c r="X594" s="6"/>
    </row>
    <row r="595" spans="1:24">
      <c r="A595" s="44">
        <v>45383</v>
      </c>
      <c r="B595" s="1" t="str">
        <f t="shared" si="55"/>
        <v>abril</v>
      </c>
      <c r="C595" t="s">
        <v>220</v>
      </c>
      <c r="D595" t="s">
        <v>221</v>
      </c>
      <c r="E595" t="str">
        <f>+VLOOKUP(F595,'[1]DIVIPOLA MPIO'!$A$5:$B$1125,2,0)</f>
        <v>Valle del Cauca</v>
      </c>
      <c r="F595" t="s">
        <v>466</v>
      </c>
      <c r="G595" t="s">
        <v>367</v>
      </c>
      <c r="H595" t="s">
        <v>226</v>
      </c>
      <c r="I595" t="s">
        <v>225</v>
      </c>
      <c r="J595" t="s">
        <v>411</v>
      </c>
      <c r="K595" s="2">
        <v>8</v>
      </c>
      <c r="L595" s="2">
        <v>125.45</v>
      </c>
      <c r="M595" s="25">
        <v>542</v>
      </c>
      <c r="N595" s="40">
        <f t="shared" si="56"/>
        <v>3</v>
      </c>
      <c r="O595" s="41" t="str">
        <f t="shared" si="57"/>
        <v>54</v>
      </c>
      <c r="P595" s="41" t="str">
        <f t="shared" si="58"/>
        <v>2</v>
      </c>
      <c r="Q595" s="42">
        <f t="shared" si="59"/>
        <v>3242</v>
      </c>
      <c r="R595" s="42">
        <f t="shared" si="60"/>
        <v>54.033333333333331</v>
      </c>
      <c r="U595" s="39"/>
      <c r="V595" s="39"/>
      <c r="W595" s="10"/>
      <c r="X595" s="6"/>
    </row>
    <row r="596" spans="1:24">
      <c r="A596" s="44">
        <v>45383</v>
      </c>
      <c r="B596" s="1" t="str">
        <f t="shared" si="55"/>
        <v>abril</v>
      </c>
      <c r="C596" t="s">
        <v>220</v>
      </c>
      <c r="D596" t="s">
        <v>221</v>
      </c>
      <c r="E596" t="str">
        <f>+VLOOKUP(F596,'[1]DIVIPOLA MPIO'!$A$5:$B$1125,2,0)</f>
        <v>Valle del Cauca</v>
      </c>
      <c r="F596" t="s">
        <v>227</v>
      </c>
      <c r="G596" t="s">
        <v>308</v>
      </c>
      <c r="H596" t="s">
        <v>224</v>
      </c>
      <c r="I596" t="s">
        <v>225</v>
      </c>
      <c r="J596" t="s">
        <v>411</v>
      </c>
      <c r="K596" s="2">
        <v>29</v>
      </c>
      <c r="L596" s="2">
        <v>526.32000000000005</v>
      </c>
      <c r="M596" s="25">
        <v>1524</v>
      </c>
      <c r="N596" s="40">
        <f t="shared" si="56"/>
        <v>4</v>
      </c>
      <c r="O596" s="41" t="str">
        <f t="shared" si="57"/>
        <v>15</v>
      </c>
      <c r="P596" s="41" t="str">
        <f t="shared" si="58"/>
        <v>24</v>
      </c>
      <c r="Q596" s="42">
        <f t="shared" si="59"/>
        <v>924</v>
      </c>
      <c r="R596" s="42">
        <f t="shared" si="60"/>
        <v>15.4</v>
      </c>
      <c r="U596" s="39"/>
      <c r="V596" s="39"/>
      <c r="W596" s="10"/>
      <c r="X596" s="6"/>
    </row>
    <row r="597" spans="1:24">
      <c r="A597" s="44">
        <v>45383</v>
      </c>
      <c r="B597" s="1" t="str">
        <f t="shared" si="55"/>
        <v>abril</v>
      </c>
      <c r="C597" t="s">
        <v>220</v>
      </c>
      <c r="D597" t="s">
        <v>221</v>
      </c>
      <c r="E597" t="str">
        <f>+VLOOKUP(F597,'[1]DIVIPOLA MPIO'!$A$5:$B$1125,2,0)</f>
        <v>Valle del Cauca</v>
      </c>
      <c r="F597" t="s">
        <v>227</v>
      </c>
      <c r="G597" t="s">
        <v>308</v>
      </c>
      <c r="H597" t="s">
        <v>226</v>
      </c>
      <c r="I597" t="s">
        <v>225</v>
      </c>
      <c r="J597" t="s">
        <v>411</v>
      </c>
      <c r="K597" s="2">
        <v>87</v>
      </c>
      <c r="L597" s="2">
        <v>1533.97</v>
      </c>
      <c r="M597" s="25">
        <v>43</v>
      </c>
      <c r="N597" s="40">
        <f t="shared" si="56"/>
        <v>2</v>
      </c>
      <c r="O597" s="41" t="str">
        <f t="shared" si="57"/>
        <v>43</v>
      </c>
      <c r="P597" s="41">
        <f t="shared" si="58"/>
        <v>0</v>
      </c>
      <c r="Q597" s="42">
        <f t="shared" si="59"/>
        <v>2580</v>
      </c>
      <c r="R597" s="42">
        <f t="shared" si="60"/>
        <v>43</v>
      </c>
      <c r="U597" s="39"/>
      <c r="V597" s="39"/>
      <c r="W597" s="10"/>
      <c r="X597" s="6"/>
    </row>
    <row r="598" spans="1:24">
      <c r="A598" s="44">
        <v>45383</v>
      </c>
      <c r="B598" s="1" t="str">
        <f t="shared" si="55"/>
        <v>abril</v>
      </c>
      <c r="C598" t="s">
        <v>229</v>
      </c>
      <c r="D598" t="s">
        <v>230</v>
      </c>
      <c r="E598" t="str">
        <f>+VLOOKUP(F598,'[1]DIVIPOLA MPIO'!$A$5:$B$1125,2,0)</f>
        <v>Meta</v>
      </c>
      <c r="F598" t="s">
        <v>78</v>
      </c>
      <c r="G598" t="s">
        <v>231</v>
      </c>
      <c r="H598" t="s">
        <v>232</v>
      </c>
      <c r="I598" t="s">
        <v>15</v>
      </c>
      <c r="J598" t="s">
        <v>16</v>
      </c>
      <c r="K598" s="2">
        <v>8</v>
      </c>
      <c r="L598" s="2">
        <v>106</v>
      </c>
      <c r="M598" s="25">
        <v>236</v>
      </c>
      <c r="N598" s="40">
        <f t="shared" si="56"/>
        <v>3</v>
      </c>
      <c r="O598" s="41" t="str">
        <f t="shared" si="57"/>
        <v>23</v>
      </c>
      <c r="P598" s="41" t="str">
        <f t="shared" si="58"/>
        <v>6</v>
      </c>
      <c r="Q598" s="42">
        <f t="shared" si="59"/>
        <v>1386</v>
      </c>
      <c r="R598" s="42">
        <f t="shared" si="60"/>
        <v>23.1</v>
      </c>
      <c r="U598" s="39"/>
      <c r="V598" s="39"/>
      <c r="W598" s="10"/>
      <c r="X598" s="6"/>
    </row>
    <row r="599" spans="1:24">
      <c r="A599" s="44">
        <v>45383</v>
      </c>
      <c r="B599" s="1" t="str">
        <f t="shared" si="55"/>
        <v>abril</v>
      </c>
      <c r="C599" t="s">
        <v>229</v>
      </c>
      <c r="D599" t="s">
        <v>230</v>
      </c>
      <c r="E599" t="str">
        <f>+VLOOKUP(F599,'[1]DIVIPOLA MPIO'!$A$5:$B$1125,2,0)</f>
        <v>Meta</v>
      </c>
      <c r="F599" t="s">
        <v>78</v>
      </c>
      <c r="G599" t="s">
        <v>231</v>
      </c>
      <c r="H599" t="s">
        <v>232</v>
      </c>
      <c r="I599" t="s">
        <v>15</v>
      </c>
      <c r="J599" t="s">
        <v>123</v>
      </c>
      <c r="K599" s="2">
        <v>16</v>
      </c>
      <c r="L599" s="2">
        <v>210</v>
      </c>
      <c r="M599" s="25">
        <v>530</v>
      </c>
      <c r="N599" s="40">
        <f t="shared" si="56"/>
        <v>3</v>
      </c>
      <c r="O599" s="41" t="str">
        <f t="shared" si="57"/>
        <v>53</v>
      </c>
      <c r="P599" s="41" t="str">
        <f t="shared" si="58"/>
        <v>0</v>
      </c>
      <c r="Q599" s="42">
        <f t="shared" si="59"/>
        <v>3180</v>
      </c>
      <c r="R599" s="42">
        <f t="shared" si="60"/>
        <v>53</v>
      </c>
      <c r="U599" s="39"/>
      <c r="V599" s="39"/>
      <c r="W599" s="10"/>
      <c r="X599" s="6"/>
    </row>
    <row r="600" spans="1:24">
      <c r="A600" s="44">
        <v>45383</v>
      </c>
      <c r="B600" s="1" t="str">
        <f t="shared" si="55"/>
        <v>abril</v>
      </c>
      <c r="C600" t="s">
        <v>229</v>
      </c>
      <c r="D600" t="s">
        <v>230</v>
      </c>
      <c r="E600" t="str">
        <f>+VLOOKUP(F600,'[1]DIVIPOLA MPIO'!$A$5:$B$1125,2,0)</f>
        <v>Meta</v>
      </c>
      <c r="F600" t="s">
        <v>78</v>
      </c>
      <c r="G600" t="s">
        <v>231</v>
      </c>
      <c r="H600" t="s">
        <v>232</v>
      </c>
      <c r="I600" t="s">
        <v>15</v>
      </c>
      <c r="J600" t="s">
        <v>412</v>
      </c>
      <c r="K600" s="2">
        <v>26</v>
      </c>
      <c r="L600" s="2">
        <v>300</v>
      </c>
      <c r="M600" s="25">
        <v>840</v>
      </c>
      <c r="N600" s="40">
        <f t="shared" si="56"/>
        <v>3</v>
      </c>
      <c r="O600" s="41" t="str">
        <f t="shared" si="57"/>
        <v>84</v>
      </c>
      <c r="P600" s="41" t="str">
        <f t="shared" si="58"/>
        <v>0</v>
      </c>
      <c r="Q600" s="42">
        <f t="shared" si="59"/>
        <v>5040</v>
      </c>
      <c r="R600" s="42">
        <f t="shared" si="60"/>
        <v>84</v>
      </c>
      <c r="U600" s="39"/>
      <c r="V600" s="39"/>
      <c r="W600" s="10"/>
      <c r="X600" s="6"/>
    </row>
    <row r="601" spans="1:24">
      <c r="A601" s="44">
        <v>45383</v>
      </c>
      <c r="B601" s="1" t="str">
        <f t="shared" si="55"/>
        <v>abril</v>
      </c>
      <c r="C601" t="s">
        <v>229</v>
      </c>
      <c r="D601" t="s">
        <v>230</v>
      </c>
      <c r="E601" t="str">
        <f>+VLOOKUP(F601,'[1]DIVIPOLA MPIO'!$A$5:$B$1125,2,0)</f>
        <v>Meta</v>
      </c>
      <c r="F601" t="s">
        <v>78</v>
      </c>
      <c r="G601" t="s">
        <v>231</v>
      </c>
      <c r="H601" t="s">
        <v>232</v>
      </c>
      <c r="I601" t="s">
        <v>15</v>
      </c>
      <c r="J601" t="s">
        <v>81</v>
      </c>
      <c r="K601" s="2">
        <v>20</v>
      </c>
      <c r="L601" s="2">
        <v>277</v>
      </c>
      <c r="M601" s="25">
        <v>8</v>
      </c>
      <c r="N601" s="40">
        <f t="shared" si="56"/>
        <v>1</v>
      </c>
      <c r="O601" s="41" t="str">
        <f t="shared" si="57"/>
        <v>8</v>
      </c>
      <c r="P601" s="41">
        <f t="shared" si="58"/>
        <v>0</v>
      </c>
      <c r="Q601" s="42">
        <f t="shared" si="59"/>
        <v>480</v>
      </c>
      <c r="R601" s="42">
        <f t="shared" si="60"/>
        <v>8</v>
      </c>
      <c r="U601" s="39"/>
      <c r="V601" s="39"/>
      <c r="W601" s="10"/>
      <c r="X601" s="6"/>
    </row>
    <row r="602" spans="1:24">
      <c r="A602" s="44">
        <v>45383</v>
      </c>
      <c r="B602" s="1" t="str">
        <f t="shared" si="55"/>
        <v>abril</v>
      </c>
      <c r="C602" t="s">
        <v>235</v>
      </c>
      <c r="D602" t="s">
        <v>236</v>
      </c>
      <c r="E602" t="str">
        <f>+VLOOKUP(F602,'[1]DIVIPOLA MPIO'!$A$5:$B$1125,2,0)</f>
        <v>Valle del Cauca</v>
      </c>
      <c r="F602" t="s">
        <v>464</v>
      </c>
      <c r="G602" t="s">
        <v>238</v>
      </c>
      <c r="H602" t="s">
        <v>239</v>
      </c>
      <c r="I602" t="s">
        <v>211</v>
      </c>
      <c r="J602" t="s">
        <v>411</v>
      </c>
      <c r="K602" s="2">
        <v>30</v>
      </c>
      <c r="L602" s="2">
        <v>400.7</v>
      </c>
      <c r="M602" s="25">
        <v>175</v>
      </c>
      <c r="N602" s="40">
        <f t="shared" si="56"/>
        <v>3</v>
      </c>
      <c r="O602" s="41" t="str">
        <f t="shared" si="57"/>
        <v>17</v>
      </c>
      <c r="P602" s="41" t="str">
        <f t="shared" si="58"/>
        <v>5</v>
      </c>
      <c r="Q602" s="42">
        <f t="shared" si="59"/>
        <v>1025</v>
      </c>
      <c r="R602" s="42">
        <f t="shared" si="60"/>
        <v>17.083333333333332</v>
      </c>
      <c r="U602" s="39"/>
      <c r="V602" s="39"/>
      <c r="W602" s="10"/>
      <c r="X602" s="6"/>
    </row>
    <row r="603" spans="1:24">
      <c r="A603" s="44">
        <v>45383</v>
      </c>
      <c r="B603" s="1" t="str">
        <f t="shared" si="55"/>
        <v>abril</v>
      </c>
      <c r="C603" t="s">
        <v>235</v>
      </c>
      <c r="D603" t="s">
        <v>236</v>
      </c>
      <c r="E603" t="str">
        <f>+VLOOKUP(F603,'[1]DIVIPOLA MPIO'!$A$5:$B$1125,2,0)</f>
        <v>Valle del Cauca</v>
      </c>
      <c r="F603" t="s">
        <v>458</v>
      </c>
      <c r="G603" t="s">
        <v>369</v>
      </c>
      <c r="H603" t="s">
        <v>244</v>
      </c>
      <c r="I603" t="s">
        <v>225</v>
      </c>
      <c r="J603" t="s">
        <v>411</v>
      </c>
      <c r="K603" s="2">
        <v>4</v>
      </c>
      <c r="L603" s="2">
        <v>0</v>
      </c>
      <c r="M603" s="25">
        <v>2</v>
      </c>
      <c r="N603" s="40">
        <f t="shared" si="56"/>
        <v>1</v>
      </c>
      <c r="O603" s="41" t="str">
        <f t="shared" si="57"/>
        <v>2</v>
      </c>
      <c r="P603" s="41">
        <f t="shared" si="58"/>
        <v>0</v>
      </c>
      <c r="Q603" s="42">
        <f t="shared" si="59"/>
        <v>120</v>
      </c>
      <c r="R603" s="42">
        <f t="shared" si="60"/>
        <v>2</v>
      </c>
      <c r="U603" s="39"/>
      <c r="V603" s="39"/>
      <c r="W603" s="10"/>
      <c r="X603" s="6"/>
    </row>
    <row r="604" spans="1:24">
      <c r="A604" s="44">
        <v>45383</v>
      </c>
      <c r="B604" s="1" t="str">
        <f t="shared" si="55"/>
        <v>abril</v>
      </c>
      <c r="C604" t="s">
        <v>235</v>
      </c>
      <c r="D604" t="s">
        <v>236</v>
      </c>
      <c r="E604" t="str">
        <f>+VLOOKUP(F604,'[1]DIVIPOLA MPIO'!$A$5:$B$1125,2,0)</f>
        <v>Valle del Cauca</v>
      </c>
      <c r="F604" t="s">
        <v>240</v>
      </c>
      <c r="G604" t="s">
        <v>241</v>
      </c>
      <c r="H604" t="s">
        <v>239</v>
      </c>
      <c r="I604" t="s">
        <v>211</v>
      </c>
      <c r="J604" t="s">
        <v>411</v>
      </c>
      <c r="K604" s="2">
        <v>51</v>
      </c>
      <c r="L604" s="2">
        <v>829.5</v>
      </c>
      <c r="M604" s="25">
        <v>335</v>
      </c>
      <c r="N604" s="40">
        <f t="shared" si="56"/>
        <v>3</v>
      </c>
      <c r="O604" s="41" t="str">
        <f t="shared" si="57"/>
        <v>33</v>
      </c>
      <c r="P604" s="41" t="str">
        <f t="shared" si="58"/>
        <v>5</v>
      </c>
      <c r="Q604" s="42">
        <f t="shared" si="59"/>
        <v>1985</v>
      </c>
      <c r="R604" s="42">
        <f t="shared" si="60"/>
        <v>33.083333333333336</v>
      </c>
      <c r="U604" s="39"/>
      <c r="V604" s="39"/>
      <c r="W604" s="10"/>
      <c r="X604" s="6"/>
    </row>
    <row r="605" spans="1:24">
      <c r="A605" s="44">
        <v>45383</v>
      </c>
      <c r="B605" s="1" t="str">
        <f t="shared" si="55"/>
        <v>abril</v>
      </c>
      <c r="C605" t="s">
        <v>235</v>
      </c>
      <c r="D605" t="s">
        <v>236</v>
      </c>
      <c r="E605" t="str">
        <f>+VLOOKUP(F605,'[1]DIVIPOLA MPIO'!$A$5:$B$1125,2,0)</f>
        <v>Valle del Cauca</v>
      </c>
      <c r="F605" t="s">
        <v>242</v>
      </c>
      <c r="G605" t="s">
        <v>243</v>
      </c>
      <c r="H605" t="s">
        <v>244</v>
      </c>
      <c r="I605" t="s">
        <v>225</v>
      </c>
      <c r="J605" t="s">
        <v>411</v>
      </c>
      <c r="K605" s="2">
        <v>96</v>
      </c>
      <c r="L605" s="2">
        <v>1216</v>
      </c>
      <c r="M605" s="25">
        <v>57</v>
      </c>
      <c r="N605" s="40">
        <f t="shared" si="56"/>
        <v>2</v>
      </c>
      <c r="O605" s="41" t="str">
        <f t="shared" si="57"/>
        <v>57</v>
      </c>
      <c r="P605" s="41">
        <f t="shared" si="58"/>
        <v>0</v>
      </c>
      <c r="Q605" s="42">
        <f t="shared" si="59"/>
        <v>3420</v>
      </c>
      <c r="R605" s="42">
        <f t="shared" si="60"/>
        <v>57</v>
      </c>
      <c r="U605" s="39"/>
      <c r="V605" s="39"/>
      <c r="W605" s="10"/>
      <c r="X605" s="6"/>
    </row>
    <row r="606" spans="1:24">
      <c r="A606" s="44">
        <v>45413</v>
      </c>
      <c r="B606" s="1" t="str">
        <f t="shared" si="55"/>
        <v>mayo</v>
      </c>
      <c r="C606" t="s">
        <v>310</v>
      </c>
      <c r="D606" t="s">
        <v>311</v>
      </c>
      <c r="E606" t="str">
        <f>+VLOOKUP(F606,'[1]DIVIPOLA MPIO'!$A$5:$B$1125,2,0)</f>
        <v>Magdalena</v>
      </c>
      <c r="F606" t="s">
        <v>34</v>
      </c>
      <c r="G606" t="s">
        <v>312</v>
      </c>
      <c r="H606" t="s">
        <v>313</v>
      </c>
      <c r="I606" t="s">
        <v>370</v>
      </c>
      <c r="J606" t="s">
        <v>27</v>
      </c>
      <c r="K606" s="2">
        <v>25</v>
      </c>
      <c r="L606" s="2">
        <v>3511</v>
      </c>
      <c r="M606" s="25">
        <v>603</v>
      </c>
      <c r="N606" s="40">
        <f t="shared" si="56"/>
        <v>3</v>
      </c>
      <c r="O606" s="41" t="str">
        <f t="shared" si="57"/>
        <v>60</v>
      </c>
      <c r="P606" s="41" t="str">
        <f t="shared" si="58"/>
        <v>3</v>
      </c>
      <c r="Q606" s="42">
        <f t="shared" si="59"/>
        <v>3603</v>
      </c>
      <c r="R606" s="42">
        <f t="shared" si="60"/>
        <v>60.05</v>
      </c>
      <c r="U606" s="39"/>
      <c r="V606" s="39"/>
      <c r="W606" s="10"/>
      <c r="X606" s="6"/>
    </row>
    <row r="607" spans="1:24">
      <c r="A607" s="44">
        <v>45413</v>
      </c>
      <c r="B607" s="1" t="str">
        <f t="shared" si="55"/>
        <v>mayo</v>
      </c>
      <c r="C607" t="s">
        <v>310</v>
      </c>
      <c r="D607" t="s">
        <v>311</v>
      </c>
      <c r="E607" t="str">
        <f>+VLOOKUP(F607,'[1]DIVIPOLA MPIO'!$A$5:$B$1125,2,0)</f>
        <v>Magdalena</v>
      </c>
      <c r="F607" t="s">
        <v>34</v>
      </c>
      <c r="G607" t="s">
        <v>312</v>
      </c>
      <c r="H607" t="s">
        <v>315</v>
      </c>
      <c r="I607" t="s">
        <v>370</v>
      </c>
      <c r="J607" t="s">
        <v>27</v>
      </c>
      <c r="K607" s="2">
        <v>17</v>
      </c>
      <c r="L607" s="2">
        <v>4853</v>
      </c>
      <c r="M607" s="25">
        <v>577</v>
      </c>
      <c r="N607" s="40">
        <f t="shared" si="56"/>
        <v>3</v>
      </c>
      <c r="O607" s="41" t="str">
        <f t="shared" si="57"/>
        <v>57</v>
      </c>
      <c r="P607" s="41" t="str">
        <f t="shared" si="58"/>
        <v>7</v>
      </c>
      <c r="Q607" s="42">
        <f t="shared" si="59"/>
        <v>3427</v>
      </c>
      <c r="R607" s="42">
        <f t="shared" si="60"/>
        <v>57.116666666666667</v>
      </c>
      <c r="U607" s="39"/>
      <c r="V607" s="39"/>
      <c r="W607" s="10"/>
      <c r="X607" s="6"/>
    </row>
    <row r="608" spans="1:24">
      <c r="A608" s="44">
        <v>45413</v>
      </c>
      <c r="B608" s="1" t="str">
        <f t="shared" si="55"/>
        <v>mayo</v>
      </c>
      <c r="C608" t="s">
        <v>310</v>
      </c>
      <c r="D608" t="s">
        <v>311</v>
      </c>
      <c r="E608" t="str">
        <f>+VLOOKUP(F608,'[1]DIVIPOLA MPIO'!$A$5:$B$1125,2,0)</f>
        <v>Magdalena</v>
      </c>
      <c r="F608" t="s">
        <v>34</v>
      </c>
      <c r="G608" t="s">
        <v>312</v>
      </c>
      <c r="H608" t="s">
        <v>316</v>
      </c>
      <c r="I608" t="s">
        <v>370</v>
      </c>
      <c r="J608" t="s">
        <v>27</v>
      </c>
      <c r="K608" s="2">
        <v>21</v>
      </c>
      <c r="L608" s="2">
        <v>4825</v>
      </c>
      <c r="M608" s="25">
        <v>625</v>
      </c>
      <c r="N608" s="40">
        <f t="shared" si="56"/>
        <v>3</v>
      </c>
      <c r="O608" s="41" t="str">
        <f t="shared" si="57"/>
        <v>62</v>
      </c>
      <c r="P608" s="41" t="str">
        <f t="shared" si="58"/>
        <v>5</v>
      </c>
      <c r="Q608" s="42">
        <f t="shared" si="59"/>
        <v>3725</v>
      </c>
      <c r="R608" s="42">
        <f t="shared" si="60"/>
        <v>62.083333333333336</v>
      </c>
      <c r="U608" s="39"/>
      <c r="V608" s="39"/>
      <c r="W608" s="10"/>
      <c r="X608" s="6"/>
    </row>
    <row r="609" spans="1:24">
      <c r="A609" s="44">
        <v>45413</v>
      </c>
      <c r="B609" s="1" t="str">
        <f t="shared" si="55"/>
        <v>mayo</v>
      </c>
      <c r="C609" t="s">
        <v>22</v>
      </c>
      <c r="D609" t="s">
        <v>23</v>
      </c>
      <c r="E609" t="str">
        <f>+VLOOKUP(F609,'[1]DIVIPOLA MPIO'!$A$5:$B$1125,2,0)</f>
        <v>Cesar</v>
      </c>
      <c r="F609" t="s">
        <v>24</v>
      </c>
      <c r="G609" t="s">
        <v>25</v>
      </c>
      <c r="H609" t="s">
        <v>37</v>
      </c>
      <c r="I609" t="s">
        <v>15</v>
      </c>
      <c r="J609" t="s">
        <v>27</v>
      </c>
      <c r="K609" s="2">
        <v>24</v>
      </c>
      <c r="L609" s="2">
        <v>834</v>
      </c>
      <c r="M609" s="25">
        <v>1012</v>
      </c>
      <c r="N609" s="40">
        <f t="shared" si="56"/>
        <v>4</v>
      </c>
      <c r="O609" s="41" t="str">
        <f t="shared" si="57"/>
        <v>10</v>
      </c>
      <c r="P609" s="41" t="str">
        <f t="shared" si="58"/>
        <v>12</v>
      </c>
      <c r="Q609" s="42">
        <f t="shared" si="59"/>
        <v>612</v>
      </c>
      <c r="R609" s="42">
        <f t="shared" si="60"/>
        <v>10.199999999999999</v>
      </c>
      <c r="U609" s="39"/>
      <c r="V609" s="39"/>
      <c r="W609" s="10"/>
      <c r="X609" s="6"/>
    </row>
    <row r="610" spans="1:24">
      <c r="A610" s="44">
        <v>45413</v>
      </c>
      <c r="B610" s="1" t="str">
        <f t="shared" si="55"/>
        <v>mayo</v>
      </c>
      <c r="C610" t="s">
        <v>22</v>
      </c>
      <c r="D610" t="s">
        <v>23</v>
      </c>
      <c r="E610" t="str">
        <f>+VLOOKUP(F610,'[1]DIVIPOLA MPIO'!$A$5:$B$1125,2,0)</f>
        <v>La Guajira</v>
      </c>
      <c r="F610" t="s">
        <v>28</v>
      </c>
      <c r="G610" t="s">
        <v>29</v>
      </c>
      <c r="H610" t="s">
        <v>36</v>
      </c>
      <c r="I610" t="s">
        <v>15</v>
      </c>
      <c r="J610" t="s">
        <v>27</v>
      </c>
      <c r="K610" s="2">
        <v>97</v>
      </c>
      <c r="L610" s="2">
        <v>2154</v>
      </c>
      <c r="M610" s="25">
        <v>35</v>
      </c>
      <c r="N610" s="40">
        <f t="shared" si="56"/>
        <v>2</v>
      </c>
      <c r="O610" s="41" t="str">
        <f t="shared" si="57"/>
        <v>35</v>
      </c>
      <c r="P610" s="41">
        <f t="shared" si="58"/>
        <v>0</v>
      </c>
      <c r="Q610" s="42">
        <f t="shared" si="59"/>
        <v>2100</v>
      </c>
      <c r="R610" s="42">
        <f t="shared" si="60"/>
        <v>35</v>
      </c>
      <c r="U610" s="39"/>
      <c r="V610" s="39"/>
      <c r="W610" s="10"/>
      <c r="X610" s="6"/>
    </row>
    <row r="611" spans="1:24">
      <c r="A611" s="44">
        <v>45413</v>
      </c>
      <c r="B611" s="1" t="str">
        <f t="shared" si="55"/>
        <v>mayo</v>
      </c>
      <c r="C611" t="s">
        <v>22</v>
      </c>
      <c r="D611" t="s">
        <v>23</v>
      </c>
      <c r="E611" t="str">
        <f>+VLOOKUP(F611,'[1]DIVIPOLA MPIO'!$A$5:$B$1125,2,0)</f>
        <v>La Guajira</v>
      </c>
      <c r="F611" t="s">
        <v>28</v>
      </c>
      <c r="G611" t="s">
        <v>29</v>
      </c>
      <c r="H611" t="s">
        <v>33</v>
      </c>
      <c r="I611" t="s">
        <v>15</v>
      </c>
      <c r="J611" t="s">
        <v>27</v>
      </c>
      <c r="K611" s="2">
        <v>25</v>
      </c>
      <c r="L611" s="2">
        <v>713</v>
      </c>
      <c r="M611" s="25">
        <v>912</v>
      </c>
      <c r="N611" s="40">
        <f t="shared" si="56"/>
        <v>3</v>
      </c>
      <c r="O611" s="41" t="str">
        <f t="shared" si="57"/>
        <v>91</v>
      </c>
      <c r="P611" s="41" t="str">
        <f t="shared" si="58"/>
        <v>2</v>
      </c>
      <c r="Q611" s="42">
        <f t="shared" si="59"/>
        <v>5462</v>
      </c>
      <c r="R611" s="42">
        <f t="shared" si="60"/>
        <v>91.033333333333331</v>
      </c>
      <c r="U611" s="39"/>
      <c r="V611" s="39"/>
      <c r="W611" s="10"/>
      <c r="X611" s="6"/>
    </row>
    <row r="612" spans="1:24">
      <c r="A612" s="44">
        <v>45413</v>
      </c>
      <c r="B612" s="1" t="str">
        <f t="shared" si="55"/>
        <v>mayo</v>
      </c>
      <c r="C612" t="s">
        <v>22</v>
      </c>
      <c r="D612" t="s">
        <v>23</v>
      </c>
      <c r="E612" t="str">
        <f>+VLOOKUP(F612,'[1]DIVIPOLA MPIO'!$A$5:$B$1125,2,0)</f>
        <v>Magdalena</v>
      </c>
      <c r="F612" t="s">
        <v>31</v>
      </c>
      <c r="G612" t="s">
        <v>32</v>
      </c>
      <c r="H612" t="s">
        <v>33</v>
      </c>
      <c r="I612" t="s">
        <v>15</v>
      </c>
      <c r="J612" t="s">
        <v>27</v>
      </c>
      <c r="K612" s="2">
        <v>69</v>
      </c>
      <c r="L612" s="2">
        <v>1636</v>
      </c>
      <c r="M612" s="25">
        <v>2318</v>
      </c>
      <c r="N612" s="40">
        <f t="shared" si="56"/>
        <v>4</v>
      </c>
      <c r="O612" s="41" t="str">
        <f t="shared" si="57"/>
        <v>23</v>
      </c>
      <c r="P612" s="41" t="str">
        <f t="shared" si="58"/>
        <v>18</v>
      </c>
      <c r="Q612" s="42">
        <f t="shared" si="59"/>
        <v>1398</v>
      </c>
      <c r="R612" s="42">
        <f t="shared" si="60"/>
        <v>23.3</v>
      </c>
      <c r="U612" s="39"/>
      <c r="V612" s="39"/>
      <c r="W612" s="10"/>
      <c r="X612" s="6"/>
    </row>
    <row r="613" spans="1:24">
      <c r="A613" s="44">
        <v>45413</v>
      </c>
      <c r="B613" s="1" t="str">
        <f t="shared" si="55"/>
        <v>mayo</v>
      </c>
      <c r="C613" t="s">
        <v>22</v>
      </c>
      <c r="D613" t="s">
        <v>23</v>
      </c>
      <c r="E613" t="str">
        <f>+VLOOKUP(F613,'[1]DIVIPOLA MPIO'!$A$5:$B$1125,2,0)</f>
        <v>Magdalena</v>
      </c>
      <c r="F613" t="s">
        <v>34</v>
      </c>
      <c r="G613" t="s">
        <v>35</v>
      </c>
      <c r="H613" t="s">
        <v>37</v>
      </c>
      <c r="I613" t="s">
        <v>15</v>
      </c>
      <c r="J613" t="s">
        <v>27</v>
      </c>
      <c r="K613" s="2">
        <v>129</v>
      </c>
      <c r="L613" s="2">
        <v>3383</v>
      </c>
      <c r="M613" s="25">
        <v>4342</v>
      </c>
      <c r="N613" s="40">
        <f t="shared" si="56"/>
        <v>4</v>
      </c>
      <c r="O613" s="41" t="str">
        <f t="shared" si="57"/>
        <v>43</v>
      </c>
      <c r="P613" s="41" t="str">
        <f t="shared" si="58"/>
        <v>42</v>
      </c>
      <c r="Q613" s="42">
        <f t="shared" si="59"/>
        <v>2622</v>
      </c>
      <c r="R613" s="42">
        <f t="shared" si="60"/>
        <v>43.7</v>
      </c>
      <c r="U613" s="39"/>
      <c r="V613" s="39"/>
      <c r="W613" s="10"/>
      <c r="X613" s="6"/>
    </row>
    <row r="614" spans="1:24">
      <c r="A614" s="44">
        <v>45413</v>
      </c>
      <c r="B614" s="1" t="str">
        <f t="shared" si="55"/>
        <v>mayo</v>
      </c>
      <c r="C614" t="s">
        <v>22</v>
      </c>
      <c r="D614" t="s">
        <v>23</v>
      </c>
      <c r="E614" t="str">
        <f>+VLOOKUP(F614,'[1]DIVIPOLA MPIO'!$A$5:$B$1125,2,0)</f>
        <v>Magdalena</v>
      </c>
      <c r="F614" t="s">
        <v>34</v>
      </c>
      <c r="G614" t="s">
        <v>35</v>
      </c>
      <c r="H614" t="s">
        <v>30</v>
      </c>
      <c r="I614" t="s">
        <v>15</v>
      </c>
      <c r="J614" t="s">
        <v>27</v>
      </c>
      <c r="K614" s="2">
        <v>151</v>
      </c>
      <c r="L614" s="2">
        <v>3822</v>
      </c>
      <c r="M614" s="25">
        <v>5124</v>
      </c>
      <c r="N614" s="40">
        <f t="shared" si="56"/>
        <v>4</v>
      </c>
      <c r="O614" s="41" t="str">
        <f t="shared" si="57"/>
        <v>51</v>
      </c>
      <c r="P614" s="41" t="str">
        <f t="shared" si="58"/>
        <v>24</v>
      </c>
      <c r="Q614" s="42">
        <f t="shared" si="59"/>
        <v>3084</v>
      </c>
      <c r="R614" s="42">
        <f t="shared" si="60"/>
        <v>51.4</v>
      </c>
      <c r="U614" s="39"/>
      <c r="V614" s="39"/>
      <c r="W614" s="10"/>
      <c r="X614" s="6"/>
    </row>
    <row r="615" spans="1:24">
      <c r="A615" s="44">
        <v>45413</v>
      </c>
      <c r="B615" s="1" t="str">
        <f t="shared" si="55"/>
        <v>mayo</v>
      </c>
      <c r="C615" t="s">
        <v>248</v>
      </c>
      <c r="D615" t="s">
        <v>249</v>
      </c>
      <c r="E615" t="str">
        <f>+VLOOKUP(F615,'[1]DIVIPOLA MPIO'!$A$5:$B$1125,2,0)</f>
        <v>Bolívar</v>
      </c>
      <c r="F615" t="s">
        <v>467</v>
      </c>
      <c r="G615" t="s">
        <v>250</v>
      </c>
      <c r="H615" t="s">
        <v>251</v>
      </c>
      <c r="I615" t="s">
        <v>15</v>
      </c>
      <c r="J615" t="s">
        <v>16</v>
      </c>
      <c r="K615" s="2">
        <v>810</v>
      </c>
      <c r="L615" s="2">
        <v>3290</v>
      </c>
      <c r="M615" s="25">
        <v>47</v>
      </c>
      <c r="N615" s="40">
        <f t="shared" si="56"/>
        <v>2</v>
      </c>
      <c r="O615" s="41" t="str">
        <f t="shared" si="57"/>
        <v>47</v>
      </c>
      <c r="P615" s="41">
        <f t="shared" si="58"/>
        <v>0</v>
      </c>
      <c r="Q615" s="42">
        <f t="shared" si="59"/>
        <v>2820</v>
      </c>
      <c r="R615" s="42">
        <f t="shared" si="60"/>
        <v>47</v>
      </c>
      <c r="U615" s="39"/>
      <c r="V615" s="39"/>
      <c r="W615" s="10"/>
      <c r="X615" s="6"/>
    </row>
    <row r="616" spans="1:24">
      <c r="A616" s="44">
        <v>45413</v>
      </c>
      <c r="B616" s="1" t="str">
        <f t="shared" si="55"/>
        <v>mayo</v>
      </c>
      <c r="C616" t="s">
        <v>248</v>
      </c>
      <c r="D616" t="s">
        <v>249</v>
      </c>
      <c r="E616" t="str">
        <f>+VLOOKUP(F616,'[1]DIVIPOLA MPIO'!$A$5:$B$1125,2,0)</f>
        <v>Bolívar</v>
      </c>
      <c r="F616" t="s">
        <v>467</v>
      </c>
      <c r="G616" t="s">
        <v>250</v>
      </c>
      <c r="H616" t="s">
        <v>371</v>
      </c>
      <c r="I616" t="s">
        <v>15</v>
      </c>
      <c r="J616" t="s">
        <v>16</v>
      </c>
      <c r="K616" s="2">
        <v>910</v>
      </c>
      <c r="L616" s="2">
        <v>3820</v>
      </c>
      <c r="M616" s="25">
        <v>54</v>
      </c>
      <c r="N616" s="40">
        <f t="shared" si="56"/>
        <v>2</v>
      </c>
      <c r="O616" s="41" t="str">
        <f t="shared" si="57"/>
        <v>54</v>
      </c>
      <c r="P616" s="41">
        <f t="shared" si="58"/>
        <v>0</v>
      </c>
      <c r="Q616" s="42">
        <f t="shared" si="59"/>
        <v>3240</v>
      </c>
      <c r="R616" s="42">
        <f t="shared" si="60"/>
        <v>54</v>
      </c>
      <c r="U616" s="39"/>
      <c r="V616" s="39"/>
      <c r="W616" s="10"/>
      <c r="X616" s="6"/>
    </row>
    <row r="617" spans="1:24">
      <c r="A617" s="44">
        <v>45413</v>
      </c>
      <c r="B617" s="1" t="str">
        <f t="shared" si="55"/>
        <v>mayo</v>
      </c>
      <c r="C617" t="s">
        <v>248</v>
      </c>
      <c r="D617" t="s">
        <v>249</v>
      </c>
      <c r="E617" t="str">
        <f>+VLOOKUP(F617,'[1]DIVIPOLA MPIO'!$A$5:$B$1125,2,0)</f>
        <v>Bolívar</v>
      </c>
      <c r="F617" t="s">
        <v>467</v>
      </c>
      <c r="G617" t="s">
        <v>250</v>
      </c>
      <c r="H617" t="s">
        <v>252</v>
      </c>
      <c r="I617" t="s">
        <v>15</v>
      </c>
      <c r="J617" t="s">
        <v>16</v>
      </c>
      <c r="K617" s="2">
        <v>750</v>
      </c>
      <c r="L617" s="2">
        <v>3000</v>
      </c>
      <c r="M617" s="25">
        <v>40</v>
      </c>
      <c r="N617" s="40">
        <f t="shared" si="56"/>
        <v>2</v>
      </c>
      <c r="O617" s="41" t="str">
        <f t="shared" si="57"/>
        <v>40</v>
      </c>
      <c r="P617" s="41">
        <f t="shared" si="58"/>
        <v>0</v>
      </c>
      <c r="Q617" s="42">
        <f t="shared" si="59"/>
        <v>2400</v>
      </c>
      <c r="R617" s="42">
        <f t="shared" si="60"/>
        <v>40</v>
      </c>
      <c r="U617" s="39"/>
      <c r="V617" s="39"/>
      <c r="W617" s="10"/>
      <c r="X617" s="6"/>
    </row>
    <row r="618" spans="1:24">
      <c r="A618" s="44">
        <v>45413</v>
      </c>
      <c r="B618" s="1" t="str">
        <f t="shared" si="55"/>
        <v>mayo</v>
      </c>
      <c r="C618" t="s">
        <v>253</v>
      </c>
      <c r="D618" t="s">
        <v>254</v>
      </c>
      <c r="E618" t="str">
        <f>+VLOOKUP(F618,'[1]DIVIPOLA MPIO'!$A$5:$B$1125,2,0)</f>
        <v>Casanare</v>
      </c>
      <c r="F618" t="s">
        <v>12</v>
      </c>
      <c r="G618" t="s">
        <v>255</v>
      </c>
      <c r="H618" t="s">
        <v>372</v>
      </c>
      <c r="I618" t="s">
        <v>92</v>
      </c>
      <c r="J618" t="s">
        <v>16</v>
      </c>
      <c r="K618" s="2">
        <v>26</v>
      </c>
      <c r="L618" s="2">
        <v>325</v>
      </c>
      <c r="M618" s="25">
        <v>87</v>
      </c>
      <c r="N618" s="40">
        <f t="shared" si="56"/>
        <v>2</v>
      </c>
      <c r="O618" s="41" t="str">
        <f t="shared" si="57"/>
        <v>87</v>
      </c>
      <c r="P618" s="41">
        <f t="shared" si="58"/>
        <v>0</v>
      </c>
      <c r="Q618" s="42">
        <f t="shared" si="59"/>
        <v>5220</v>
      </c>
      <c r="R618" s="42">
        <f t="shared" si="60"/>
        <v>87</v>
      </c>
      <c r="U618" s="39"/>
      <c r="V618" s="39"/>
      <c r="W618" s="10"/>
      <c r="X618" s="6"/>
    </row>
    <row r="619" spans="1:24">
      <c r="A619" s="44">
        <v>45413</v>
      </c>
      <c r="B619" s="1" t="str">
        <f t="shared" si="55"/>
        <v>mayo</v>
      </c>
      <c r="C619" t="s">
        <v>253</v>
      </c>
      <c r="D619" t="s">
        <v>254</v>
      </c>
      <c r="E619" t="str">
        <f>+VLOOKUP(F619,'[1]DIVIPOLA MPIO'!$A$5:$B$1125,2,0)</f>
        <v>Casanare</v>
      </c>
      <c r="F619" t="s">
        <v>12</v>
      </c>
      <c r="G619" t="s">
        <v>255</v>
      </c>
      <c r="H619" t="s">
        <v>336</v>
      </c>
      <c r="I619" t="s">
        <v>15</v>
      </c>
      <c r="J619" t="s">
        <v>16</v>
      </c>
      <c r="K619" s="2">
        <v>63</v>
      </c>
      <c r="L619" s="2">
        <v>788</v>
      </c>
      <c r="M619" s="25">
        <v>21</v>
      </c>
      <c r="N619" s="40">
        <f t="shared" si="56"/>
        <v>2</v>
      </c>
      <c r="O619" s="41" t="str">
        <f t="shared" si="57"/>
        <v>21</v>
      </c>
      <c r="P619" s="41">
        <f t="shared" si="58"/>
        <v>0</v>
      </c>
      <c r="Q619" s="42">
        <f t="shared" si="59"/>
        <v>1260</v>
      </c>
      <c r="R619" s="42">
        <f t="shared" si="60"/>
        <v>21</v>
      </c>
      <c r="U619" s="39"/>
      <c r="V619" s="39"/>
      <c r="W619" s="10"/>
      <c r="X619" s="6"/>
    </row>
    <row r="620" spans="1:24">
      <c r="A620" s="44">
        <v>45413</v>
      </c>
      <c r="B620" s="1" t="str">
        <f t="shared" si="55"/>
        <v>mayo</v>
      </c>
      <c r="C620" t="s">
        <v>253</v>
      </c>
      <c r="D620" t="s">
        <v>254</v>
      </c>
      <c r="E620" t="str">
        <f>+VLOOKUP(F620,'[1]DIVIPOLA MPIO'!$A$5:$B$1125,2,0)</f>
        <v>Casanare</v>
      </c>
      <c r="F620" t="s">
        <v>12</v>
      </c>
      <c r="G620" t="s">
        <v>255</v>
      </c>
      <c r="H620" t="s">
        <v>256</v>
      </c>
      <c r="I620" t="s">
        <v>92</v>
      </c>
      <c r="J620" t="s">
        <v>16</v>
      </c>
      <c r="K620" s="2">
        <v>26</v>
      </c>
      <c r="L620" s="2">
        <v>325</v>
      </c>
      <c r="M620" s="25">
        <v>87</v>
      </c>
      <c r="N620" s="40">
        <f t="shared" si="56"/>
        <v>2</v>
      </c>
      <c r="O620" s="41" t="str">
        <f t="shared" si="57"/>
        <v>87</v>
      </c>
      <c r="P620" s="41">
        <f t="shared" si="58"/>
        <v>0</v>
      </c>
      <c r="Q620" s="42">
        <f t="shared" si="59"/>
        <v>5220</v>
      </c>
      <c r="R620" s="42">
        <f t="shared" si="60"/>
        <v>87</v>
      </c>
      <c r="U620" s="39"/>
      <c r="V620" s="39"/>
      <c r="W620" s="10"/>
      <c r="X620" s="6"/>
    </row>
    <row r="621" spans="1:24">
      <c r="A621" s="44">
        <v>45413</v>
      </c>
      <c r="B621" s="1" t="str">
        <f t="shared" si="55"/>
        <v>mayo</v>
      </c>
      <c r="C621" t="s">
        <v>253</v>
      </c>
      <c r="D621" t="s">
        <v>254</v>
      </c>
      <c r="E621" t="str">
        <f>+VLOOKUP(F621,'[1]DIVIPOLA MPIO'!$A$5:$B$1125,2,0)</f>
        <v>Casanare</v>
      </c>
      <c r="F621" t="s">
        <v>12</v>
      </c>
      <c r="G621" t="s">
        <v>337</v>
      </c>
      <c r="H621" t="s">
        <v>372</v>
      </c>
      <c r="I621" t="s">
        <v>92</v>
      </c>
      <c r="J621" t="s">
        <v>16</v>
      </c>
      <c r="K621" s="2">
        <v>73</v>
      </c>
      <c r="L621" s="2">
        <v>913</v>
      </c>
      <c r="M621" s="25">
        <v>243</v>
      </c>
      <c r="N621" s="40">
        <f t="shared" si="56"/>
        <v>3</v>
      </c>
      <c r="O621" s="41" t="str">
        <f t="shared" si="57"/>
        <v>24</v>
      </c>
      <c r="P621" s="41" t="str">
        <f t="shared" si="58"/>
        <v>3</v>
      </c>
      <c r="Q621" s="42">
        <f t="shared" si="59"/>
        <v>1443</v>
      </c>
      <c r="R621" s="42">
        <f t="shared" si="60"/>
        <v>24.05</v>
      </c>
      <c r="U621" s="39"/>
      <c r="V621" s="39"/>
      <c r="W621" s="10"/>
      <c r="X621" s="6"/>
    </row>
    <row r="622" spans="1:24">
      <c r="A622" s="44">
        <v>45413</v>
      </c>
      <c r="B622" s="1" t="str">
        <f t="shared" si="55"/>
        <v>mayo</v>
      </c>
      <c r="C622" t="s">
        <v>253</v>
      </c>
      <c r="D622" t="s">
        <v>254</v>
      </c>
      <c r="E622" t="str">
        <f>+VLOOKUP(F622,'[1]DIVIPOLA MPIO'!$A$5:$B$1125,2,0)</f>
        <v>Casanare</v>
      </c>
      <c r="F622" t="s">
        <v>12</v>
      </c>
      <c r="G622" t="s">
        <v>337</v>
      </c>
      <c r="H622" t="s">
        <v>336</v>
      </c>
      <c r="I622" t="s">
        <v>15</v>
      </c>
      <c r="J622" t="s">
        <v>16</v>
      </c>
      <c r="K622" s="2">
        <v>93</v>
      </c>
      <c r="L622" s="2">
        <v>1163</v>
      </c>
      <c r="M622" s="25">
        <v>311</v>
      </c>
      <c r="N622" s="40">
        <f t="shared" si="56"/>
        <v>3</v>
      </c>
      <c r="O622" s="41" t="str">
        <f t="shared" si="57"/>
        <v>31</v>
      </c>
      <c r="P622" s="41" t="str">
        <f t="shared" si="58"/>
        <v>1</v>
      </c>
      <c r="Q622" s="42">
        <f t="shared" si="59"/>
        <v>1861</v>
      </c>
      <c r="R622" s="42">
        <f t="shared" si="60"/>
        <v>31.016666666666666</v>
      </c>
      <c r="U622" s="39"/>
      <c r="V622" s="39"/>
      <c r="W622" s="10"/>
      <c r="X622" s="6"/>
    </row>
    <row r="623" spans="1:24">
      <c r="A623" s="44">
        <v>45413</v>
      </c>
      <c r="B623" s="1" t="str">
        <f t="shared" si="55"/>
        <v>mayo</v>
      </c>
      <c r="C623" t="s">
        <v>253</v>
      </c>
      <c r="D623" t="s">
        <v>254</v>
      </c>
      <c r="E623" t="str">
        <f>+VLOOKUP(F623,'[1]DIVIPOLA MPIO'!$A$5:$B$1125,2,0)</f>
        <v>Casanare</v>
      </c>
      <c r="F623" t="s">
        <v>12</v>
      </c>
      <c r="G623" t="s">
        <v>337</v>
      </c>
      <c r="H623" t="s">
        <v>256</v>
      </c>
      <c r="I623" t="s">
        <v>92</v>
      </c>
      <c r="J623" t="s">
        <v>16</v>
      </c>
      <c r="K623" s="2">
        <v>45</v>
      </c>
      <c r="L623" s="2">
        <v>563</v>
      </c>
      <c r="M623" s="25">
        <v>149</v>
      </c>
      <c r="N623" s="40">
        <f t="shared" si="56"/>
        <v>3</v>
      </c>
      <c r="O623" s="41" t="str">
        <f t="shared" si="57"/>
        <v>14</v>
      </c>
      <c r="P623" s="41" t="str">
        <f t="shared" si="58"/>
        <v>9</v>
      </c>
      <c r="Q623" s="42">
        <f t="shared" si="59"/>
        <v>849</v>
      </c>
      <c r="R623" s="42">
        <f t="shared" si="60"/>
        <v>14.15</v>
      </c>
      <c r="U623" s="39"/>
      <c r="V623" s="39"/>
      <c r="W623" s="10"/>
      <c r="X623" s="6"/>
    </row>
    <row r="624" spans="1:24">
      <c r="A624" s="44">
        <v>45413</v>
      </c>
      <c r="B624" s="1" t="str">
        <f t="shared" si="55"/>
        <v>mayo</v>
      </c>
      <c r="C624" t="s">
        <v>253</v>
      </c>
      <c r="D624" t="s">
        <v>254</v>
      </c>
      <c r="E624" t="str">
        <f>+VLOOKUP(F624,'[1]DIVIPOLA MPIO'!$A$5:$B$1125,2,0)</f>
        <v>Casanare</v>
      </c>
      <c r="F624" t="s">
        <v>338</v>
      </c>
      <c r="G624" t="s">
        <v>339</v>
      </c>
      <c r="H624" t="s">
        <v>256</v>
      </c>
      <c r="I624" t="s">
        <v>92</v>
      </c>
      <c r="J624" t="s">
        <v>16</v>
      </c>
      <c r="K624" s="2">
        <v>32</v>
      </c>
      <c r="L624" s="2">
        <v>400</v>
      </c>
      <c r="M624" s="25">
        <v>107</v>
      </c>
      <c r="N624" s="40">
        <f t="shared" si="56"/>
        <v>3</v>
      </c>
      <c r="O624" s="41" t="str">
        <f t="shared" si="57"/>
        <v>10</v>
      </c>
      <c r="P624" s="41" t="str">
        <f t="shared" si="58"/>
        <v>7</v>
      </c>
      <c r="Q624" s="42">
        <f t="shared" si="59"/>
        <v>607</v>
      </c>
      <c r="R624" s="42">
        <f t="shared" si="60"/>
        <v>10.116666666666667</v>
      </c>
      <c r="U624" s="39"/>
      <c r="V624" s="39"/>
      <c r="W624" s="10"/>
      <c r="X624" s="6"/>
    </row>
    <row r="625" spans="1:24">
      <c r="A625" s="44">
        <v>45413</v>
      </c>
      <c r="B625" s="1" t="str">
        <f t="shared" si="55"/>
        <v>mayo</v>
      </c>
      <c r="C625" t="s">
        <v>253</v>
      </c>
      <c r="D625" t="s">
        <v>254</v>
      </c>
      <c r="E625" t="str">
        <f>+VLOOKUP(F625,'[1]DIVIPOLA MPIO'!$A$5:$B$1125,2,0)</f>
        <v>Casanare</v>
      </c>
      <c r="F625" t="s">
        <v>338</v>
      </c>
      <c r="G625" t="s">
        <v>340</v>
      </c>
      <c r="H625" t="s">
        <v>372</v>
      </c>
      <c r="I625" t="s">
        <v>92</v>
      </c>
      <c r="J625" t="s">
        <v>16</v>
      </c>
      <c r="K625" s="2">
        <v>78</v>
      </c>
      <c r="L625" s="2">
        <v>975</v>
      </c>
      <c r="M625" s="25">
        <v>261</v>
      </c>
      <c r="N625" s="40">
        <f t="shared" si="56"/>
        <v>3</v>
      </c>
      <c r="O625" s="41" t="str">
        <f t="shared" si="57"/>
        <v>26</v>
      </c>
      <c r="P625" s="41" t="str">
        <f t="shared" si="58"/>
        <v>1</v>
      </c>
      <c r="Q625" s="42">
        <f t="shared" si="59"/>
        <v>1561</v>
      </c>
      <c r="R625" s="42">
        <f t="shared" si="60"/>
        <v>26.016666666666666</v>
      </c>
      <c r="U625" s="39"/>
      <c r="V625" s="39"/>
      <c r="W625" s="10"/>
      <c r="X625" s="6"/>
    </row>
    <row r="626" spans="1:24">
      <c r="A626" s="44">
        <v>45413</v>
      </c>
      <c r="B626" s="1" t="str">
        <f t="shared" si="55"/>
        <v>mayo</v>
      </c>
      <c r="C626" t="s">
        <v>253</v>
      </c>
      <c r="D626" t="s">
        <v>254</v>
      </c>
      <c r="E626" t="str">
        <f>+VLOOKUP(F626,'[1]DIVIPOLA MPIO'!$A$5:$B$1125,2,0)</f>
        <v>Casanare</v>
      </c>
      <c r="F626" t="s">
        <v>338</v>
      </c>
      <c r="G626" t="s">
        <v>340</v>
      </c>
      <c r="H626" t="s">
        <v>256</v>
      </c>
      <c r="I626" t="s">
        <v>92</v>
      </c>
      <c r="J626" t="s">
        <v>16</v>
      </c>
      <c r="K626" s="2">
        <v>31</v>
      </c>
      <c r="L626" s="2">
        <v>388</v>
      </c>
      <c r="M626" s="25">
        <v>102</v>
      </c>
      <c r="N626" s="40">
        <f t="shared" si="56"/>
        <v>3</v>
      </c>
      <c r="O626" s="41" t="str">
        <f t="shared" si="57"/>
        <v>10</v>
      </c>
      <c r="P626" s="41" t="str">
        <f t="shared" si="58"/>
        <v>2</v>
      </c>
      <c r="Q626" s="42">
        <f t="shared" si="59"/>
        <v>602</v>
      </c>
      <c r="R626" s="42">
        <f t="shared" si="60"/>
        <v>10.033333333333333</v>
      </c>
      <c r="U626" s="39"/>
      <c r="V626" s="39"/>
      <c r="W626" s="10"/>
      <c r="X626" s="6"/>
    </row>
    <row r="627" spans="1:24">
      <c r="A627" s="44">
        <v>45413</v>
      </c>
      <c r="B627" s="1" t="str">
        <f t="shared" si="55"/>
        <v>mayo</v>
      </c>
      <c r="C627" t="s">
        <v>60</v>
      </c>
      <c r="D627" t="s">
        <v>61</v>
      </c>
      <c r="E627" t="str">
        <f>+VLOOKUP(F627,'[1]DIVIPOLA MPIO'!$A$5:$B$1125,2,0)</f>
        <v>Cesar</v>
      </c>
      <c r="F627" t="s">
        <v>62</v>
      </c>
      <c r="G627" t="s">
        <v>63</v>
      </c>
      <c r="H627" t="s">
        <v>64</v>
      </c>
      <c r="I627" t="s">
        <v>15</v>
      </c>
      <c r="J627" t="s">
        <v>65</v>
      </c>
      <c r="K627" s="2">
        <v>23</v>
      </c>
      <c r="L627" s="2">
        <v>351</v>
      </c>
      <c r="M627" s="25">
        <v>830</v>
      </c>
      <c r="N627" s="40">
        <f t="shared" si="56"/>
        <v>3</v>
      </c>
      <c r="O627" s="41" t="str">
        <f t="shared" si="57"/>
        <v>83</v>
      </c>
      <c r="P627" s="41" t="str">
        <f t="shared" si="58"/>
        <v>0</v>
      </c>
      <c r="Q627" s="42">
        <f t="shared" si="59"/>
        <v>4980</v>
      </c>
      <c r="R627" s="42">
        <f t="shared" si="60"/>
        <v>83</v>
      </c>
      <c r="U627" s="39"/>
      <c r="V627" s="39"/>
      <c r="W627" s="10"/>
      <c r="X627" s="6"/>
    </row>
    <row r="628" spans="1:24">
      <c r="A628" s="44">
        <v>45413</v>
      </c>
      <c r="B628" s="1" t="str">
        <f t="shared" si="55"/>
        <v>mayo</v>
      </c>
      <c r="C628" t="s">
        <v>66</v>
      </c>
      <c r="D628" t="s">
        <v>67</v>
      </c>
      <c r="E628" t="str">
        <f>+VLOOKUP(F628,'[1]DIVIPOLA MPIO'!$A$5:$B$1125,2,0)</f>
        <v>Antioquia</v>
      </c>
      <c r="F628" t="s">
        <v>68</v>
      </c>
      <c r="G628" t="s">
        <v>257</v>
      </c>
      <c r="H628" t="s">
        <v>70</v>
      </c>
      <c r="I628" t="s">
        <v>43</v>
      </c>
      <c r="J628" t="s">
        <v>27</v>
      </c>
      <c r="K628" s="2">
        <v>83</v>
      </c>
      <c r="L628" s="2">
        <v>4721</v>
      </c>
      <c r="M628" s="25">
        <v>37</v>
      </c>
      <c r="N628" s="40">
        <f t="shared" si="56"/>
        <v>2</v>
      </c>
      <c r="O628" s="41" t="str">
        <f t="shared" si="57"/>
        <v>37</v>
      </c>
      <c r="P628" s="41">
        <f t="shared" si="58"/>
        <v>0</v>
      </c>
      <c r="Q628" s="42">
        <f t="shared" si="59"/>
        <v>2220</v>
      </c>
      <c r="R628" s="42">
        <f t="shared" si="60"/>
        <v>37</v>
      </c>
      <c r="U628" s="39"/>
      <c r="V628" s="39"/>
      <c r="W628" s="10"/>
      <c r="X628" s="6"/>
    </row>
    <row r="629" spans="1:24">
      <c r="A629" s="44">
        <v>45413</v>
      </c>
      <c r="B629" s="1" t="str">
        <f t="shared" si="55"/>
        <v>mayo</v>
      </c>
      <c r="C629" t="s">
        <v>66</v>
      </c>
      <c r="D629" t="s">
        <v>67</v>
      </c>
      <c r="E629" t="str">
        <f>+VLOOKUP(F629,'[1]DIVIPOLA MPIO'!$A$5:$B$1125,2,0)</f>
        <v>Antioquia</v>
      </c>
      <c r="F629" t="s">
        <v>68</v>
      </c>
      <c r="G629" t="s">
        <v>257</v>
      </c>
      <c r="H629" t="s">
        <v>71</v>
      </c>
      <c r="I629" t="s">
        <v>43</v>
      </c>
      <c r="J629" t="s">
        <v>27</v>
      </c>
      <c r="K629" s="2">
        <v>85</v>
      </c>
      <c r="L629" s="2">
        <v>4903</v>
      </c>
      <c r="M629" s="25">
        <v>3906</v>
      </c>
      <c r="N629" s="40">
        <f t="shared" si="56"/>
        <v>4</v>
      </c>
      <c r="O629" s="41" t="str">
        <f t="shared" si="57"/>
        <v>39</v>
      </c>
      <c r="P629" s="41" t="str">
        <f t="shared" si="58"/>
        <v>06</v>
      </c>
      <c r="Q629" s="42">
        <f t="shared" si="59"/>
        <v>2346</v>
      </c>
      <c r="R629" s="42">
        <f t="shared" si="60"/>
        <v>39.1</v>
      </c>
      <c r="U629" s="39"/>
      <c r="V629" s="39"/>
      <c r="W629" s="10"/>
      <c r="X629" s="6"/>
    </row>
    <row r="630" spans="1:24">
      <c r="A630" s="44">
        <v>45413</v>
      </c>
      <c r="B630" s="1" t="str">
        <f t="shared" si="55"/>
        <v>mayo</v>
      </c>
      <c r="C630" t="s">
        <v>66</v>
      </c>
      <c r="D630" t="s">
        <v>67</v>
      </c>
      <c r="E630" t="str">
        <f>+VLOOKUP(F630,'[1]DIVIPOLA MPIO'!$A$5:$B$1125,2,0)</f>
        <v>Antioquia</v>
      </c>
      <c r="F630" t="s">
        <v>68</v>
      </c>
      <c r="G630" t="s">
        <v>257</v>
      </c>
      <c r="H630" t="s">
        <v>72</v>
      </c>
      <c r="I630" t="s">
        <v>43</v>
      </c>
      <c r="J630" t="s">
        <v>27</v>
      </c>
      <c r="K630" s="2">
        <v>89</v>
      </c>
      <c r="L630" s="2">
        <v>5154</v>
      </c>
      <c r="M630" s="25">
        <v>4124</v>
      </c>
      <c r="N630" s="40">
        <f t="shared" si="56"/>
        <v>4</v>
      </c>
      <c r="O630" s="41" t="str">
        <f t="shared" si="57"/>
        <v>41</v>
      </c>
      <c r="P630" s="41" t="str">
        <f t="shared" si="58"/>
        <v>24</v>
      </c>
      <c r="Q630" s="42">
        <f t="shared" si="59"/>
        <v>2484</v>
      </c>
      <c r="R630" s="42">
        <f t="shared" si="60"/>
        <v>41.4</v>
      </c>
      <c r="U630" s="39"/>
      <c r="V630" s="39"/>
      <c r="W630" s="10"/>
      <c r="X630" s="6"/>
    </row>
    <row r="631" spans="1:24">
      <c r="A631" s="44">
        <v>45413</v>
      </c>
      <c r="B631" s="1" t="str">
        <f t="shared" si="55"/>
        <v>mayo</v>
      </c>
      <c r="C631" t="s">
        <v>66</v>
      </c>
      <c r="D631" t="s">
        <v>67</v>
      </c>
      <c r="E631" t="str">
        <f>+VLOOKUP(F631,'[1]DIVIPOLA MPIO'!$A$5:$B$1125,2,0)</f>
        <v>Antioquia</v>
      </c>
      <c r="F631" t="s">
        <v>68</v>
      </c>
      <c r="G631" t="s">
        <v>257</v>
      </c>
      <c r="H631" t="s">
        <v>73</v>
      </c>
      <c r="I631" t="s">
        <v>43</v>
      </c>
      <c r="J631" t="s">
        <v>27</v>
      </c>
      <c r="K631" s="2">
        <v>80</v>
      </c>
      <c r="L631" s="2">
        <v>4804</v>
      </c>
      <c r="M631" s="25">
        <v>3754</v>
      </c>
      <c r="N631" s="40">
        <f t="shared" si="56"/>
        <v>4</v>
      </c>
      <c r="O631" s="41" t="str">
        <f t="shared" si="57"/>
        <v>37</v>
      </c>
      <c r="P631" s="41" t="str">
        <f t="shared" si="58"/>
        <v>54</v>
      </c>
      <c r="Q631" s="42">
        <f t="shared" si="59"/>
        <v>2274</v>
      </c>
      <c r="R631" s="42">
        <f t="shared" si="60"/>
        <v>37.9</v>
      </c>
      <c r="U631" s="39"/>
      <c r="V631" s="39"/>
      <c r="W631" s="10"/>
      <c r="X631" s="6"/>
    </row>
    <row r="632" spans="1:24">
      <c r="A632" s="44">
        <v>45413</v>
      </c>
      <c r="B632" s="1" t="str">
        <f t="shared" si="55"/>
        <v>mayo</v>
      </c>
      <c r="C632" t="s">
        <v>66</v>
      </c>
      <c r="D632" t="s">
        <v>67</v>
      </c>
      <c r="E632" t="str">
        <f>+VLOOKUP(F632,'[1]DIVIPOLA MPIO'!$A$5:$B$1125,2,0)</f>
        <v>Antioquia</v>
      </c>
      <c r="F632" t="s">
        <v>68</v>
      </c>
      <c r="G632" t="s">
        <v>257</v>
      </c>
      <c r="H632" t="s">
        <v>74</v>
      </c>
      <c r="I632" t="s">
        <v>43</v>
      </c>
      <c r="J632" t="s">
        <v>27</v>
      </c>
      <c r="K632" s="2">
        <v>87</v>
      </c>
      <c r="L632" s="2">
        <v>5170</v>
      </c>
      <c r="M632" s="25">
        <v>3430</v>
      </c>
      <c r="N632" s="40">
        <f t="shared" si="56"/>
        <v>4</v>
      </c>
      <c r="O632" s="41" t="str">
        <f t="shared" si="57"/>
        <v>34</v>
      </c>
      <c r="P632" s="41" t="str">
        <f t="shared" si="58"/>
        <v>30</v>
      </c>
      <c r="Q632" s="42">
        <f t="shared" si="59"/>
        <v>2070</v>
      </c>
      <c r="R632" s="42">
        <f t="shared" si="60"/>
        <v>34.5</v>
      </c>
      <c r="U632" s="39"/>
      <c r="V632" s="39"/>
      <c r="W632" s="10"/>
      <c r="X632" s="6"/>
    </row>
    <row r="633" spans="1:24">
      <c r="A633" s="44">
        <v>45413</v>
      </c>
      <c r="B633" s="1" t="str">
        <f t="shared" si="55"/>
        <v>mayo</v>
      </c>
      <c r="C633" t="s">
        <v>66</v>
      </c>
      <c r="D633" t="s">
        <v>67</v>
      </c>
      <c r="E633" t="str">
        <f>+VLOOKUP(F633,'[1]DIVIPOLA MPIO'!$A$5:$B$1125,2,0)</f>
        <v>Antioquia</v>
      </c>
      <c r="F633" t="s">
        <v>68</v>
      </c>
      <c r="G633" t="s">
        <v>257</v>
      </c>
      <c r="H633" t="s">
        <v>75</v>
      </c>
      <c r="I633" t="s">
        <v>43</v>
      </c>
      <c r="J633" t="s">
        <v>27</v>
      </c>
      <c r="K633" s="2">
        <v>88</v>
      </c>
      <c r="L633" s="2">
        <v>5112</v>
      </c>
      <c r="M633" s="25">
        <v>3806</v>
      </c>
      <c r="N633" s="40">
        <f t="shared" si="56"/>
        <v>4</v>
      </c>
      <c r="O633" s="41" t="str">
        <f t="shared" si="57"/>
        <v>38</v>
      </c>
      <c r="P633" s="41" t="str">
        <f t="shared" si="58"/>
        <v>06</v>
      </c>
      <c r="Q633" s="42">
        <f t="shared" si="59"/>
        <v>2286</v>
      </c>
      <c r="R633" s="42">
        <f t="shared" si="60"/>
        <v>38.1</v>
      </c>
      <c r="U633" s="39"/>
      <c r="V633" s="39"/>
      <c r="W633" s="10"/>
      <c r="X633" s="6"/>
    </row>
    <row r="634" spans="1:24">
      <c r="A634" s="44">
        <v>45413</v>
      </c>
      <c r="B634" s="1" t="str">
        <f t="shared" si="55"/>
        <v>mayo</v>
      </c>
      <c r="C634" t="s">
        <v>76</v>
      </c>
      <c r="D634" t="s">
        <v>77</v>
      </c>
      <c r="E634" t="str">
        <f>+VLOOKUP(F634,'[1]DIVIPOLA MPIO'!$A$5:$B$1125,2,0)</f>
        <v>Meta</v>
      </c>
      <c r="F634" t="s">
        <v>78</v>
      </c>
      <c r="G634" t="s">
        <v>79</v>
      </c>
      <c r="H634" t="s">
        <v>80</v>
      </c>
      <c r="I634" t="s">
        <v>15</v>
      </c>
      <c r="J634" t="s">
        <v>342</v>
      </c>
      <c r="K634" s="2">
        <v>1</v>
      </c>
      <c r="L634" s="2">
        <v>9</v>
      </c>
      <c r="M634" s="25">
        <v>1220</v>
      </c>
      <c r="N634" s="40">
        <f t="shared" si="56"/>
        <v>4</v>
      </c>
      <c r="O634" s="41" t="str">
        <f t="shared" si="57"/>
        <v>12</v>
      </c>
      <c r="P634" s="41" t="str">
        <f t="shared" si="58"/>
        <v>20</v>
      </c>
      <c r="Q634" s="42">
        <f t="shared" si="59"/>
        <v>740</v>
      </c>
      <c r="R634" s="42">
        <f t="shared" si="60"/>
        <v>12.333333333333334</v>
      </c>
      <c r="U634" s="39"/>
      <c r="V634" s="39"/>
      <c r="W634" s="10"/>
      <c r="X634" s="6"/>
    </row>
    <row r="635" spans="1:24">
      <c r="A635" s="44">
        <v>45413</v>
      </c>
      <c r="B635" s="1" t="str">
        <f t="shared" si="55"/>
        <v>mayo</v>
      </c>
      <c r="C635" t="s">
        <v>76</v>
      </c>
      <c r="D635" t="s">
        <v>77</v>
      </c>
      <c r="E635" t="str">
        <f>+VLOOKUP(F635,'[1]DIVIPOLA MPIO'!$A$5:$B$1125,2,0)</f>
        <v>Meta</v>
      </c>
      <c r="F635" t="s">
        <v>78</v>
      </c>
      <c r="G635" t="s">
        <v>79</v>
      </c>
      <c r="H635" t="s">
        <v>80</v>
      </c>
      <c r="I635" t="s">
        <v>15</v>
      </c>
      <c r="J635" t="s">
        <v>16</v>
      </c>
      <c r="K635" s="2">
        <v>6</v>
      </c>
      <c r="L635" s="2">
        <v>104</v>
      </c>
      <c r="M635" s="25">
        <v>201</v>
      </c>
      <c r="N635" s="40">
        <f t="shared" si="56"/>
        <v>3</v>
      </c>
      <c r="O635" s="41" t="str">
        <f t="shared" si="57"/>
        <v>20</v>
      </c>
      <c r="P635" s="41" t="str">
        <f t="shared" si="58"/>
        <v>1</v>
      </c>
      <c r="Q635" s="42">
        <f t="shared" si="59"/>
        <v>1201</v>
      </c>
      <c r="R635" s="42">
        <f t="shared" si="60"/>
        <v>20.016666666666666</v>
      </c>
      <c r="U635" s="39"/>
      <c r="V635" s="39"/>
      <c r="W635" s="10"/>
      <c r="X635" s="6"/>
    </row>
    <row r="636" spans="1:24">
      <c r="A636" s="44">
        <v>45413</v>
      </c>
      <c r="B636" s="1" t="str">
        <f t="shared" si="55"/>
        <v>mayo</v>
      </c>
      <c r="C636" t="s">
        <v>76</v>
      </c>
      <c r="D636" t="s">
        <v>77</v>
      </c>
      <c r="E636" t="str">
        <f>+VLOOKUP(F636,'[1]DIVIPOLA MPIO'!$A$5:$B$1125,2,0)</f>
        <v>Meta</v>
      </c>
      <c r="F636" t="s">
        <v>78</v>
      </c>
      <c r="G636" t="s">
        <v>79</v>
      </c>
      <c r="H636" t="s">
        <v>80</v>
      </c>
      <c r="I636" t="s">
        <v>15</v>
      </c>
      <c r="J636" t="s">
        <v>123</v>
      </c>
      <c r="K636" s="2">
        <v>15</v>
      </c>
      <c r="L636" s="2">
        <v>177</v>
      </c>
      <c r="M636" s="25">
        <v>1702</v>
      </c>
      <c r="N636" s="40">
        <f t="shared" si="56"/>
        <v>4</v>
      </c>
      <c r="O636" s="41" t="str">
        <f t="shared" si="57"/>
        <v>17</v>
      </c>
      <c r="P636" s="41" t="str">
        <f t="shared" si="58"/>
        <v>02</v>
      </c>
      <c r="Q636" s="42">
        <f t="shared" si="59"/>
        <v>1022</v>
      </c>
      <c r="R636" s="42">
        <f t="shared" si="60"/>
        <v>17.033333333333335</v>
      </c>
      <c r="U636" s="39"/>
      <c r="V636" s="39"/>
      <c r="W636" s="10"/>
      <c r="X636" s="6"/>
    </row>
    <row r="637" spans="1:24">
      <c r="A637" s="44">
        <v>45413</v>
      </c>
      <c r="B637" s="1" t="str">
        <f t="shared" si="55"/>
        <v>mayo</v>
      </c>
      <c r="C637" t="s">
        <v>76</v>
      </c>
      <c r="D637" t="s">
        <v>77</v>
      </c>
      <c r="E637" t="str">
        <f>+VLOOKUP(F637,'[1]DIVIPOLA MPIO'!$A$5:$B$1125,2,0)</f>
        <v>Meta</v>
      </c>
      <c r="F637" t="s">
        <v>78</v>
      </c>
      <c r="G637" t="s">
        <v>79</v>
      </c>
      <c r="H637" t="s">
        <v>80</v>
      </c>
      <c r="I637" t="s">
        <v>15</v>
      </c>
      <c r="J637" t="s">
        <v>412</v>
      </c>
      <c r="K637" s="2">
        <v>72</v>
      </c>
      <c r="L637" s="2">
        <v>784</v>
      </c>
      <c r="M637" s="25">
        <v>13</v>
      </c>
      <c r="N637" s="40">
        <f t="shared" si="56"/>
        <v>2</v>
      </c>
      <c r="O637" s="41" t="str">
        <f t="shared" si="57"/>
        <v>13</v>
      </c>
      <c r="P637" s="41">
        <f t="shared" si="58"/>
        <v>0</v>
      </c>
      <c r="Q637" s="42">
        <f t="shared" si="59"/>
        <v>780</v>
      </c>
      <c r="R637" s="42">
        <f t="shared" si="60"/>
        <v>13</v>
      </c>
      <c r="U637" s="39"/>
      <c r="V637" s="39"/>
      <c r="W637" s="10"/>
      <c r="X637" s="6"/>
    </row>
    <row r="638" spans="1:24">
      <c r="A638" s="44">
        <v>45413</v>
      </c>
      <c r="B638" s="1" t="str">
        <f t="shared" si="55"/>
        <v>mayo</v>
      </c>
      <c r="C638" t="s">
        <v>76</v>
      </c>
      <c r="D638" t="s">
        <v>77</v>
      </c>
      <c r="E638" t="str">
        <f>+VLOOKUP(F638,'[1]DIVIPOLA MPIO'!$A$5:$B$1125,2,0)</f>
        <v>Meta</v>
      </c>
      <c r="F638" t="s">
        <v>78</v>
      </c>
      <c r="G638" t="s">
        <v>79</v>
      </c>
      <c r="H638" t="s">
        <v>80</v>
      </c>
      <c r="I638" t="s">
        <v>15</v>
      </c>
      <c r="J638" t="s">
        <v>81</v>
      </c>
      <c r="K638" s="2">
        <v>13</v>
      </c>
      <c r="L638" s="2">
        <v>151</v>
      </c>
      <c r="M638" s="25">
        <v>1622</v>
      </c>
      <c r="N638" s="40">
        <f t="shared" si="56"/>
        <v>4</v>
      </c>
      <c r="O638" s="41" t="str">
        <f t="shared" si="57"/>
        <v>16</v>
      </c>
      <c r="P638" s="41" t="str">
        <f t="shared" si="58"/>
        <v>22</v>
      </c>
      <c r="Q638" s="42">
        <f t="shared" si="59"/>
        <v>982</v>
      </c>
      <c r="R638" s="42">
        <f t="shared" si="60"/>
        <v>16.366666666666667</v>
      </c>
      <c r="U638" s="39"/>
      <c r="V638" s="39"/>
      <c r="W638" s="10"/>
      <c r="X638" s="6"/>
    </row>
    <row r="639" spans="1:24">
      <c r="A639" s="44">
        <v>45413</v>
      </c>
      <c r="B639" s="1" t="str">
        <f t="shared" si="55"/>
        <v>mayo</v>
      </c>
      <c r="C639" t="s">
        <v>82</v>
      </c>
      <c r="D639" t="s">
        <v>83</v>
      </c>
      <c r="E639" t="str">
        <f>+VLOOKUP(F639,'[1]DIVIPOLA MPIO'!$A$5:$B$1125,2,0)</f>
        <v>Meta</v>
      </c>
      <c r="F639" t="s">
        <v>457</v>
      </c>
      <c r="G639" t="s">
        <v>85</v>
      </c>
      <c r="H639" t="s">
        <v>258</v>
      </c>
      <c r="I639" t="s">
        <v>15</v>
      </c>
      <c r="J639" t="s">
        <v>16</v>
      </c>
      <c r="K639" s="2">
        <v>17</v>
      </c>
      <c r="L639" s="2">
        <v>2175</v>
      </c>
      <c r="M639" s="25">
        <v>7230</v>
      </c>
      <c r="N639" s="40">
        <f t="shared" si="56"/>
        <v>4</v>
      </c>
      <c r="O639" s="41" t="str">
        <f t="shared" si="57"/>
        <v>72</v>
      </c>
      <c r="P639" s="41" t="str">
        <f t="shared" si="58"/>
        <v>30</v>
      </c>
      <c r="Q639" s="42">
        <f t="shared" si="59"/>
        <v>4350</v>
      </c>
      <c r="R639" s="42">
        <f t="shared" si="60"/>
        <v>72.5</v>
      </c>
      <c r="U639" s="39"/>
      <c r="V639" s="39"/>
      <c r="W639" s="10"/>
      <c r="X639" s="6"/>
    </row>
    <row r="640" spans="1:24">
      <c r="A640" s="44">
        <v>45413</v>
      </c>
      <c r="B640" s="1" t="str">
        <f t="shared" si="55"/>
        <v>mayo</v>
      </c>
      <c r="C640" t="s">
        <v>82</v>
      </c>
      <c r="D640" t="s">
        <v>83</v>
      </c>
      <c r="E640" t="str">
        <f>+VLOOKUP(F640,'[1]DIVIPOLA MPIO'!$A$5:$B$1125,2,0)</f>
        <v>Meta</v>
      </c>
      <c r="F640" t="s">
        <v>457</v>
      </c>
      <c r="G640" t="s">
        <v>85</v>
      </c>
      <c r="H640" t="s">
        <v>259</v>
      </c>
      <c r="I640" t="s">
        <v>15</v>
      </c>
      <c r="J640" t="s">
        <v>16</v>
      </c>
      <c r="K640" s="2">
        <v>10</v>
      </c>
      <c r="L640" s="2">
        <v>435</v>
      </c>
      <c r="M640" s="25">
        <v>1430</v>
      </c>
      <c r="N640" s="40">
        <f t="shared" si="56"/>
        <v>4</v>
      </c>
      <c r="O640" s="41" t="str">
        <f t="shared" si="57"/>
        <v>14</v>
      </c>
      <c r="P640" s="41" t="str">
        <f t="shared" si="58"/>
        <v>30</v>
      </c>
      <c r="Q640" s="42">
        <f t="shared" si="59"/>
        <v>870</v>
      </c>
      <c r="R640" s="42">
        <f t="shared" si="60"/>
        <v>14.5</v>
      </c>
      <c r="U640" s="39"/>
      <c r="V640" s="39"/>
      <c r="W640" s="10"/>
      <c r="X640" s="6"/>
    </row>
    <row r="641" spans="1:24">
      <c r="A641" s="44">
        <v>45413</v>
      </c>
      <c r="B641" s="1" t="str">
        <f t="shared" si="55"/>
        <v>mayo</v>
      </c>
      <c r="C641" t="s">
        <v>82</v>
      </c>
      <c r="D641" t="s">
        <v>83</v>
      </c>
      <c r="E641" t="str">
        <f>+VLOOKUP(F641,'[1]DIVIPOLA MPIO'!$A$5:$B$1125,2,0)</f>
        <v>Meta</v>
      </c>
      <c r="F641" t="s">
        <v>457</v>
      </c>
      <c r="G641" t="s">
        <v>85</v>
      </c>
      <c r="H641" t="s">
        <v>343</v>
      </c>
      <c r="I641" t="s">
        <v>15</v>
      </c>
      <c r="J641" t="s">
        <v>16</v>
      </c>
      <c r="K641" s="2">
        <v>9</v>
      </c>
      <c r="L641" s="2">
        <v>1160</v>
      </c>
      <c r="M641" s="25">
        <v>3840</v>
      </c>
      <c r="N641" s="40">
        <f t="shared" si="56"/>
        <v>4</v>
      </c>
      <c r="O641" s="41" t="str">
        <f t="shared" si="57"/>
        <v>38</v>
      </c>
      <c r="P641" s="41" t="str">
        <f t="shared" si="58"/>
        <v>40</v>
      </c>
      <c r="Q641" s="42">
        <f t="shared" si="59"/>
        <v>2320</v>
      </c>
      <c r="R641" s="42">
        <f t="shared" si="60"/>
        <v>38.666666666666664</v>
      </c>
      <c r="U641" s="39"/>
      <c r="V641" s="39"/>
      <c r="W641" s="10"/>
      <c r="X641" s="6"/>
    </row>
    <row r="642" spans="1:24">
      <c r="A642" s="44">
        <v>45413</v>
      </c>
      <c r="B642" s="1" t="str">
        <f t="shared" si="55"/>
        <v>mayo</v>
      </c>
      <c r="C642" t="s">
        <v>82</v>
      </c>
      <c r="D642" t="s">
        <v>83</v>
      </c>
      <c r="E642" t="str">
        <f>+VLOOKUP(F642,'[1]DIVIPOLA MPIO'!$A$5:$B$1125,2,0)</f>
        <v>Meta</v>
      </c>
      <c r="F642" t="s">
        <v>457</v>
      </c>
      <c r="G642" t="s">
        <v>85</v>
      </c>
      <c r="H642" t="s">
        <v>344</v>
      </c>
      <c r="I642" t="s">
        <v>15</v>
      </c>
      <c r="J642" t="s">
        <v>16</v>
      </c>
      <c r="K642" s="2">
        <v>16</v>
      </c>
      <c r="L642" s="2">
        <v>1950</v>
      </c>
      <c r="M642" s="25">
        <v>65</v>
      </c>
      <c r="N642" s="40">
        <f t="shared" si="56"/>
        <v>2</v>
      </c>
      <c r="O642" s="41" t="str">
        <f t="shared" si="57"/>
        <v>65</v>
      </c>
      <c r="P642" s="41">
        <f t="shared" si="58"/>
        <v>0</v>
      </c>
      <c r="Q642" s="42">
        <f t="shared" si="59"/>
        <v>3900</v>
      </c>
      <c r="R642" s="42">
        <f t="shared" si="60"/>
        <v>65</v>
      </c>
      <c r="U642" s="39"/>
      <c r="V642" s="39"/>
      <c r="W642" s="10"/>
      <c r="X642" s="6"/>
    </row>
    <row r="643" spans="1:24">
      <c r="A643" s="44">
        <v>45413</v>
      </c>
      <c r="B643" s="1" t="str">
        <f t="shared" ref="B643:B706" si="61">TEXT(A643,"mmmm")</f>
        <v>mayo</v>
      </c>
      <c r="C643" t="s">
        <v>82</v>
      </c>
      <c r="D643" t="s">
        <v>83</v>
      </c>
      <c r="E643" t="str">
        <f>+VLOOKUP(F643,'[1]DIVIPOLA MPIO'!$A$5:$B$1125,2,0)</f>
        <v>Meta</v>
      </c>
      <c r="F643" t="s">
        <v>457</v>
      </c>
      <c r="G643" t="s">
        <v>85</v>
      </c>
      <c r="H643" t="s">
        <v>86</v>
      </c>
      <c r="I643" t="s">
        <v>15</v>
      </c>
      <c r="J643" t="s">
        <v>16</v>
      </c>
      <c r="K643" s="2">
        <v>8</v>
      </c>
      <c r="L643" s="2">
        <v>1005</v>
      </c>
      <c r="M643" s="25">
        <v>3330</v>
      </c>
      <c r="N643" s="40">
        <f t="shared" ref="N643:N706" si="62">LEN($M643)</f>
        <v>4</v>
      </c>
      <c r="O643" s="41" t="str">
        <f t="shared" ref="O643:O706" si="63">IF(N643="1",$M643,IF(N643=2,LEFT($M643,2),LEFT($M643,2)))</f>
        <v>33</v>
      </c>
      <c r="P643" s="41" t="str">
        <f t="shared" ref="P643:P706" si="64">IF(N643&lt;=2,0,MID($M643,3,3))</f>
        <v>30</v>
      </c>
      <c r="Q643" s="42">
        <f t="shared" ref="Q643:Q706" si="65">(O643*60)+P643</f>
        <v>2010</v>
      </c>
      <c r="R643" s="42">
        <f t="shared" ref="R643:R706" si="66">+Q643/60</f>
        <v>33.5</v>
      </c>
      <c r="U643" s="39"/>
      <c r="V643" s="39"/>
      <c r="W643" s="10"/>
      <c r="X643" s="6"/>
    </row>
    <row r="644" spans="1:24">
      <c r="A644" s="44">
        <v>45413</v>
      </c>
      <c r="B644" s="1" t="str">
        <f t="shared" si="61"/>
        <v>mayo</v>
      </c>
      <c r="C644" t="s">
        <v>87</v>
      </c>
      <c r="D644" t="s">
        <v>88</v>
      </c>
      <c r="E644" t="str">
        <f>+VLOOKUP(F644,'[1]DIVIPOLA MPIO'!$A$5:$B$1125,2,0)</f>
        <v>Tolima</v>
      </c>
      <c r="F644" t="s">
        <v>462</v>
      </c>
      <c r="G644" t="s">
        <v>323</v>
      </c>
      <c r="H644" t="s">
        <v>91</v>
      </c>
      <c r="I644" t="s">
        <v>92</v>
      </c>
      <c r="J644" t="s">
        <v>16</v>
      </c>
      <c r="K644" s="2">
        <v>23</v>
      </c>
      <c r="L644" s="2">
        <v>312</v>
      </c>
      <c r="M644" s="25">
        <v>748</v>
      </c>
      <c r="N644" s="40">
        <f t="shared" si="62"/>
        <v>3</v>
      </c>
      <c r="O644" s="41" t="str">
        <f t="shared" si="63"/>
        <v>74</v>
      </c>
      <c r="P644" s="41" t="str">
        <f t="shared" si="64"/>
        <v>8</v>
      </c>
      <c r="Q644" s="42">
        <f t="shared" si="65"/>
        <v>4448</v>
      </c>
      <c r="R644" s="42">
        <f t="shared" si="66"/>
        <v>74.13333333333334</v>
      </c>
      <c r="U644" s="39"/>
      <c r="V644" s="39"/>
      <c r="W644" s="10"/>
      <c r="X644" s="6"/>
    </row>
    <row r="645" spans="1:24">
      <c r="A645" s="44">
        <v>45413</v>
      </c>
      <c r="B645" s="1" t="str">
        <f t="shared" si="61"/>
        <v>mayo</v>
      </c>
      <c r="C645" t="s">
        <v>260</v>
      </c>
      <c r="D645" t="s">
        <v>261</v>
      </c>
      <c r="E645" t="str">
        <f>+VLOOKUP(F645,'[1]DIVIPOLA MPIO'!$A$5:$B$1125,2,0)</f>
        <v>Magdalena</v>
      </c>
      <c r="F645" t="s">
        <v>469</v>
      </c>
      <c r="G645" t="s">
        <v>262</v>
      </c>
      <c r="H645" t="s">
        <v>263</v>
      </c>
      <c r="I645" t="s">
        <v>264</v>
      </c>
      <c r="J645" t="s">
        <v>27</v>
      </c>
      <c r="K645" s="2">
        <v>34</v>
      </c>
      <c r="L645" s="2">
        <v>2918</v>
      </c>
      <c r="M645" s="25">
        <v>3854</v>
      </c>
      <c r="N645" s="40">
        <f t="shared" si="62"/>
        <v>4</v>
      </c>
      <c r="O645" s="41" t="str">
        <f t="shared" si="63"/>
        <v>38</v>
      </c>
      <c r="P645" s="41" t="str">
        <f t="shared" si="64"/>
        <v>54</v>
      </c>
      <c r="Q645" s="42">
        <f t="shared" si="65"/>
        <v>2334</v>
      </c>
      <c r="R645" s="42">
        <f t="shared" si="66"/>
        <v>38.9</v>
      </c>
      <c r="U645" s="39"/>
      <c r="V645" s="39"/>
      <c r="W645" s="10"/>
      <c r="X645" s="6"/>
    </row>
    <row r="646" spans="1:24">
      <c r="A646" s="44">
        <v>45413</v>
      </c>
      <c r="B646" s="1" t="str">
        <f t="shared" si="61"/>
        <v>mayo</v>
      </c>
      <c r="C646" t="s">
        <v>260</v>
      </c>
      <c r="D646" t="s">
        <v>261</v>
      </c>
      <c r="E646" t="str">
        <f>+VLOOKUP(F646,'[1]DIVIPOLA MPIO'!$A$5:$B$1125,2,0)</f>
        <v>Magdalena</v>
      </c>
      <c r="F646" t="s">
        <v>469</v>
      </c>
      <c r="G646" t="s">
        <v>262</v>
      </c>
      <c r="H646" t="s">
        <v>268</v>
      </c>
      <c r="I646" t="s">
        <v>264</v>
      </c>
      <c r="J646" t="s">
        <v>27</v>
      </c>
      <c r="K646" s="2">
        <v>47</v>
      </c>
      <c r="L646" s="2">
        <v>3374</v>
      </c>
      <c r="M646" s="25">
        <v>5204</v>
      </c>
      <c r="N646" s="40">
        <f t="shared" si="62"/>
        <v>4</v>
      </c>
      <c r="O646" s="41" t="str">
        <f t="shared" si="63"/>
        <v>52</v>
      </c>
      <c r="P646" s="41" t="str">
        <f t="shared" si="64"/>
        <v>04</v>
      </c>
      <c r="Q646" s="42">
        <f t="shared" si="65"/>
        <v>3124</v>
      </c>
      <c r="R646" s="42">
        <f t="shared" si="66"/>
        <v>52.06666666666667</v>
      </c>
      <c r="U646" s="39"/>
      <c r="V646" s="39"/>
      <c r="W646" s="10"/>
      <c r="X646" s="6"/>
    </row>
    <row r="647" spans="1:24">
      <c r="A647" s="44">
        <v>45413</v>
      </c>
      <c r="B647" s="1" t="str">
        <f t="shared" si="61"/>
        <v>mayo</v>
      </c>
      <c r="C647" t="s">
        <v>260</v>
      </c>
      <c r="D647" t="s">
        <v>261</v>
      </c>
      <c r="E647" t="str">
        <f>+VLOOKUP(F647,'[1]DIVIPOLA MPIO'!$A$5:$B$1125,2,0)</f>
        <v>Magdalena</v>
      </c>
      <c r="F647" t="s">
        <v>469</v>
      </c>
      <c r="G647" t="s">
        <v>262</v>
      </c>
      <c r="H647" t="s">
        <v>271</v>
      </c>
      <c r="I647" t="s">
        <v>264</v>
      </c>
      <c r="J647" t="s">
        <v>27</v>
      </c>
      <c r="K647" s="2">
        <v>52</v>
      </c>
      <c r="L647" s="2">
        <v>3963</v>
      </c>
      <c r="M647" s="25">
        <v>6224</v>
      </c>
      <c r="N647" s="40">
        <f t="shared" si="62"/>
        <v>4</v>
      </c>
      <c r="O647" s="41" t="str">
        <f t="shared" si="63"/>
        <v>62</v>
      </c>
      <c r="P647" s="41" t="str">
        <f t="shared" si="64"/>
        <v>24</v>
      </c>
      <c r="Q647" s="42">
        <f t="shared" si="65"/>
        <v>3744</v>
      </c>
      <c r="R647" s="42">
        <f t="shared" si="66"/>
        <v>62.4</v>
      </c>
      <c r="U647" s="39"/>
      <c r="V647" s="39"/>
      <c r="W647" s="10"/>
      <c r="X647" s="6"/>
    </row>
    <row r="648" spans="1:24">
      <c r="A648" s="44">
        <v>45413</v>
      </c>
      <c r="B648" s="1" t="str">
        <f t="shared" si="61"/>
        <v>mayo</v>
      </c>
      <c r="C648" t="s">
        <v>260</v>
      </c>
      <c r="D648" t="s">
        <v>261</v>
      </c>
      <c r="E648" t="str">
        <f>+VLOOKUP(F648,'[1]DIVIPOLA MPIO'!$A$5:$B$1125,2,0)</f>
        <v>Magdalena</v>
      </c>
      <c r="F648" t="s">
        <v>469</v>
      </c>
      <c r="G648" t="s">
        <v>262</v>
      </c>
      <c r="H648" t="s">
        <v>273</v>
      </c>
      <c r="I648" t="s">
        <v>264</v>
      </c>
      <c r="J648" t="s">
        <v>27</v>
      </c>
      <c r="K648" s="2">
        <v>17</v>
      </c>
      <c r="L648" s="2">
        <v>1640</v>
      </c>
      <c r="M648" s="25">
        <v>2148</v>
      </c>
      <c r="N648" s="40">
        <f t="shared" si="62"/>
        <v>4</v>
      </c>
      <c r="O648" s="41" t="str">
        <f t="shared" si="63"/>
        <v>21</v>
      </c>
      <c r="P648" s="41" t="str">
        <f t="shared" si="64"/>
        <v>48</v>
      </c>
      <c r="Q648" s="42">
        <f t="shared" si="65"/>
        <v>1308</v>
      </c>
      <c r="R648" s="42">
        <f t="shared" si="66"/>
        <v>21.8</v>
      </c>
      <c r="U648" s="39"/>
      <c r="V648" s="39"/>
      <c r="W648" s="10"/>
      <c r="X648" s="6"/>
    </row>
    <row r="649" spans="1:24">
      <c r="A649" s="44">
        <v>45413</v>
      </c>
      <c r="B649" s="1" t="str">
        <f t="shared" si="61"/>
        <v>mayo</v>
      </c>
      <c r="C649" t="s">
        <v>93</v>
      </c>
      <c r="D649" t="s">
        <v>94</v>
      </c>
      <c r="E649" t="str">
        <f>+VLOOKUP(F649,'[1]DIVIPOLA MPIO'!$A$5:$B$1125,2,0)</f>
        <v>Valle del Cauca</v>
      </c>
      <c r="F649" t="s">
        <v>95</v>
      </c>
      <c r="G649" t="s">
        <v>96</v>
      </c>
      <c r="H649" t="s">
        <v>97</v>
      </c>
      <c r="I649" t="s">
        <v>92</v>
      </c>
      <c r="J649" t="s">
        <v>411</v>
      </c>
      <c r="K649" s="2">
        <v>7</v>
      </c>
      <c r="L649" s="2">
        <v>954</v>
      </c>
      <c r="M649" s="25">
        <v>3318</v>
      </c>
      <c r="N649" s="40">
        <f t="shared" si="62"/>
        <v>4</v>
      </c>
      <c r="O649" s="41" t="str">
        <f t="shared" si="63"/>
        <v>33</v>
      </c>
      <c r="P649" s="41" t="str">
        <f t="shared" si="64"/>
        <v>18</v>
      </c>
      <c r="Q649" s="42">
        <f t="shared" si="65"/>
        <v>1998</v>
      </c>
      <c r="R649" s="42">
        <f t="shared" si="66"/>
        <v>33.299999999999997</v>
      </c>
      <c r="U649" s="39"/>
      <c r="V649" s="39"/>
      <c r="W649" s="10"/>
      <c r="X649" s="6"/>
    </row>
    <row r="650" spans="1:24">
      <c r="A650" s="44">
        <v>45413</v>
      </c>
      <c r="B650" s="1" t="str">
        <f t="shared" si="61"/>
        <v>mayo</v>
      </c>
      <c r="C650" t="s">
        <v>93</v>
      </c>
      <c r="D650" t="s">
        <v>94</v>
      </c>
      <c r="E650" t="str">
        <f>+VLOOKUP(F650,'[1]DIVIPOLA MPIO'!$A$5:$B$1125,2,0)</f>
        <v>Valle del Cauca</v>
      </c>
      <c r="F650" t="s">
        <v>95</v>
      </c>
      <c r="G650" t="s">
        <v>96</v>
      </c>
      <c r="H650" t="s">
        <v>97</v>
      </c>
      <c r="I650" t="s">
        <v>92</v>
      </c>
      <c r="J650" t="s">
        <v>123</v>
      </c>
      <c r="K650" s="2">
        <v>40</v>
      </c>
      <c r="L650" s="2">
        <v>501</v>
      </c>
      <c r="M650" s="25">
        <v>16</v>
      </c>
      <c r="N650" s="40">
        <f t="shared" si="62"/>
        <v>2</v>
      </c>
      <c r="O650" s="41" t="str">
        <f t="shared" si="63"/>
        <v>16</v>
      </c>
      <c r="P650" s="41">
        <f t="shared" si="64"/>
        <v>0</v>
      </c>
      <c r="Q650" s="42">
        <f t="shared" si="65"/>
        <v>960</v>
      </c>
      <c r="R650" s="42">
        <f t="shared" si="66"/>
        <v>16</v>
      </c>
      <c r="U650" s="39"/>
      <c r="V650" s="39"/>
      <c r="W650" s="10"/>
      <c r="X650" s="6"/>
    </row>
    <row r="651" spans="1:24">
      <c r="A651" s="44">
        <v>45413</v>
      </c>
      <c r="B651" s="1" t="str">
        <f t="shared" si="61"/>
        <v>mayo</v>
      </c>
      <c r="C651" t="s">
        <v>93</v>
      </c>
      <c r="D651" t="s">
        <v>94</v>
      </c>
      <c r="E651" t="str">
        <f>+VLOOKUP(F651,'[1]DIVIPOLA MPIO'!$A$5:$B$1125,2,0)</f>
        <v>Valle del Cauca</v>
      </c>
      <c r="F651" t="s">
        <v>95</v>
      </c>
      <c r="G651" t="s">
        <v>96</v>
      </c>
      <c r="H651" t="s">
        <v>97</v>
      </c>
      <c r="I651" t="s">
        <v>92</v>
      </c>
      <c r="J651" t="s">
        <v>98</v>
      </c>
      <c r="K651" s="2">
        <v>65</v>
      </c>
      <c r="L651" s="2">
        <v>85</v>
      </c>
      <c r="M651" s="25">
        <v>3</v>
      </c>
      <c r="N651" s="40">
        <f t="shared" si="62"/>
        <v>1</v>
      </c>
      <c r="O651" s="41" t="str">
        <f t="shared" si="63"/>
        <v>3</v>
      </c>
      <c r="P651" s="41">
        <f t="shared" si="64"/>
        <v>0</v>
      </c>
      <c r="Q651" s="42">
        <f t="shared" si="65"/>
        <v>180</v>
      </c>
      <c r="R651" s="42">
        <f t="shared" si="66"/>
        <v>3</v>
      </c>
      <c r="U651" s="39"/>
      <c r="V651" s="39"/>
      <c r="W651" s="10"/>
      <c r="X651" s="6"/>
    </row>
    <row r="652" spans="1:24">
      <c r="A652" s="44">
        <v>45413</v>
      </c>
      <c r="B652" s="1" t="str">
        <f t="shared" si="61"/>
        <v>mayo</v>
      </c>
      <c r="C652" t="s">
        <v>105</v>
      </c>
      <c r="D652" t="s">
        <v>106</v>
      </c>
      <c r="E652" t="str">
        <f>+VLOOKUP(F652,'[1]DIVIPOLA MPIO'!$A$5:$B$1125,2,0)</f>
        <v>Tolima</v>
      </c>
      <c r="F652" t="s">
        <v>107</v>
      </c>
      <c r="G652" t="s">
        <v>108</v>
      </c>
      <c r="H652" t="s">
        <v>109</v>
      </c>
      <c r="I652" t="s">
        <v>92</v>
      </c>
      <c r="J652" t="s">
        <v>16</v>
      </c>
      <c r="K652" s="2">
        <v>12</v>
      </c>
      <c r="L652" s="2">
        <v>75</v>
      </c>
      <c r="M652" s="25">
        <v>3</v>
      </c>
      <c r="N652" s="40">
        <f t="shared" si="62"/>
        <v>1</v>
      </c>
      <c r="O652" s="41" t="str">
        <f t="shared" si="63"/>
        <v>3</v>
      </c>
      <c r="P652" s="41">
        <f t="shared" si="64"/>
        <v>0</v>
      </c>
      <c r="Q652" s="42">
        <f t="shared" si="65"/>
        <v>180</v>
      </c>
      <c r="R652" s="42">
        <f t="shared" si="66"/>
        <v>3</v>
      </c>
      <c r="U652" s="39"/>
      <c r="V652" s="39"/>
      <c r="W652" s="10"/>
      <c r="X652" s="6"/>
    </row>
    <row r="653" spans="1:24">
      <c r="A653" s="44">
        <v>45413</v>
      </c>
      <c r="B653" s="1" t="str">
        <f t="shared" si="61"/>
        <v>mayo</v>
      </c>
      <c r="C653" t="s">
        <v>105</v>
      </c>
      <c r="D653" t="s">
        <v>106</v>
      </c>
      <c r="E653" t="str">
        <f>+VLOOKUP(F653,'[1]DIVIPOLA MPIO'!$A$5:$B$1125,2,0)</f>
        <v>Tolima</v>
      </c>
      <c r="F653" t="s">
        <v>107</v>
      </c>
      <c r="G653" t="s">
        <v>108</v>
      </c>
      <c r="H653" t="s">
        <v>109</v>
      </c>
      <c r="I653" t="s">
        <v>92</v>
      </c>
      <c r="J653" t="s">
        <v>123</v>
      </c>
      <c r="K653" s="2">
        <v>6</v>
      </c>
      <c r="L653" s="2">
        <v>37.5</v>
      </c>
      <c r="M653" s="25">
        <v>1</v>
      </c>
      <c r="N653" s="40">
        <f t="shared" si="62"/>
        <v>1</v>
      </c>
      <c r="O653" s="41" t="str">
        <f t="shared" si="63"/>
        <v>1</v>
      </c>
      <c r="P653" s="41">
        <f t="shared" si="64"/>
        <v>0</v>
      </c>
      <c r="Q653" s="42">
        <f t="shared" si="65"/>
        <v>60</v>
      </c>
      <c r="R653" s="42">
        <f t="shared" si="66"/>
        <v>1</v>
      </c>
      <c r="U653" s="39"/>
      <c r="V653" s="39"/>
      <c r="W653" s="10"/>
      <c r="X653" s="6"/>
    </row>
    <row r="654" spans="1:24">
      <c r="A654" s="44">
        <v>45413</v>
      </c>
      <c r="B654" s="1" t="str">
        <f t="shared" si="61"/>
        <v>mayo</v>
      </c>
      <c r="C654" t="s">
        <v>105</v>
      </c>
      <c r="D654" t="s">
        <v>106</v>
      </c>
      <c r="E654" t="str">
        <f>+VLOOKUP(F654,'[1]DIVIPOLA MPIO'!$A$5:$B$1125,2,0)</f>
        <v>Tolima</v>
      </c>
      <c r="F654" t="s">
        <v>107</v>
      </c>
      <c r="G654" t="s">
        <v>108</v>
      </c>
      <c r="H654" t="s">
        <v>111</v>
      </c>
      <c r="I654" t="s">
        <v>92</v>
      </c>
      <c r="J654" t="s">
        <v>233</v>
      </c>
      <c r="K654" s="2">
        <v>32</v>
      </c>
      <c r="L654" s="2">
        <v>200</v>
      </c>
      <c r="M654" s="25">
        <v>8</v>
      </c>
      <c r="N654" s="40">
        <f t="shared" si="62"/>
        <v>1</v>
      </c>
      <c r="O654" s="41" t="str">
        <f t="shared" si="63"/>
        <v>8</v>
      </c>
      <c r="P654" s="41">
        <f t="shared" si="64"/>
        <v>0</v>
      </c>
      <c r="Q654" s="42">
        <f t="shared" si="65"/>
        <v>480</v>
      </c>
      <c r="R654" s="42">
        <f t="shared" si="66"/>
        <v>8</v>
      </c>
      <c r="U654" s="39"/>
      <c r="V654" s="39"/>
      <c r="W654" s="10"/>
      <c r="X654" s="6"/>
    </row>
    <row r="655" spans="1:24">
      <c r="A655" s="44">
        <v>45413</v>
      </c>
      <c r="B655" s="1" t="str">
        <f t="shared" si="61"/>
        <v>mayo</v>
      </c>
      <c r="C655" t="s">
        <v>105</v>
      </c>
      <c r="D655" t="s">
        <v>106</v>
      </c>
      <c r="E655" t="str">
        <f>+VLOOKUP(F655,'[1]DIVIPOLA MPIO'!$A$5:$B$1125,2,0)</f>
        <v>Tolima</v>
      </c>
      <c r="F655" t="s">
        <v>107</v>
      </c>
      <c r="G655" t="s">
        <v>108</v>
      </c>
      <c r="H655" t="s">
        <v>111</v>
      </c>
      <c r="I655" t="s">
        <v>92</v>
      </c>
      <c r="J655" t="s">
        <v>16</v>
      </c>
      <c r="K655" s="2">
        <v>32</v>
      </c>
      <c r="L655" s="2">
        <v>200</v>
      </c>
      <c r="M655" s="25">
        <v>8</v>
      </c>
      <c r="N655" s="40">
        <f t="shared" si="62"/>
        <v>1</v>
      </c>
      <c r="O655" s="41" t="str">
        <f t="shared" si="63"/>
        <v>8</v>
      </c>
      <c r="P655" s="41">
        <f t="shared" si="64"/>
        <v>0</v>
      </c>
      <c r="Q655" s="42">
        <f t="shared" si="65"/>
        <v>480</v>
      </c>
      <c r="R655" s="42">
        <f t="shared" si="66"/>
        <v>8</v>
      </c>
      <c r="U655" s="39"/>
      <c r="V655" s="39"/>
      <c r="W655" s="10"/>
      <c r="X655" s="6"/>
    </row>
    <row r="656" spans="1:24">
      <c r="A656" s="44">
        <v>45413</v>
      </c>
      <c r="B656" s="1" t="str">
        <f t="shared" si="61"/>
        <v>mayo</v>
      </c>
      <c r="C656" t="s">
        <v>105</v>
      </c>
      <c r="D656" t="s">
        <v>106</v>
      </c>
      <c r="E656" t="str">
        <f>+VLOOKUP(F656,'[1]DIVIPOLA MPIO'!$A$5:$B$1125,2,0)</f>
        <v>Tolima</v>
      </c>
      <c r="F656" t="s">
        <v>107</v>
      </c>
      <c r="G656" t="s">
        <v>112</v>
      </c>
      <c r="H656" t="s">
        <v>109</v>
      </c>
      <c r="I656" t="s">
        <v>92</v>
      </c>
      <c r="J656" t="s">
        <v>16</v>
      </c>
      <c r="K656" s="2">
        <v>8</v>
      </c>
      <c r="L656" s="2">
        <v>50</v>
      </c>
      <c r="M656" s="25">
        <v>2</v>
      </c>
      <c r="N656" s="40">
        <f t="shared" si="62"/>
        <v>1</v>
      </c>
      <c r="O656" s="41" t="str">
        <f t="shared" si="63"/>
        <v>2</v>
      </c>
      <c r="P656" s="41">
        <f t="shared" si="64"/>
        <v>0</v>
      </c>
      <c r="Q656" s="42">
        <f t="shared" si="65"/>
        <v>120</v>
      </c>
      <c r="R656" s="42">
        <f t="shared" si="66"/>
        <v>2</v>
      </c>
      <c r="U656" s="39"/>
      <c r="V656" s="39"/>
      <c r="W656" s="10"/>
      <c r="X656" s="6"/>
    </row>
    <row r="657" spans="1:24">
      <c r="A657" s="44">
        <v>45413</v>
      </c>
      <c r="B657" s="1" t="str">
        <f t="shared" si="61"/>
        <v>mayo</v>
      </c>
      <c r="C657" t="s">
        <v>105</v>
      </c>
      <c r="D657" t="s">
        <v>106</v>
      </c>
      <c r="E657" t="str">
        <f>+VLOOKUP(F657,'[1]DIVIPOLA MPIO'!$A$5:$B$1125,2,0)</f>
        <v>Tolima</v>
      </c>
      <c r="F657" t="s">
        <v>107</v>
      </c>
      <c r="G657" t="s">
        <v>112</v>
      </c>
      <c r="H657" t="s">
        <v>111</v>
      </c>
      <c r="I657" t="s">
        <v>92</v>
      </c>
      <c r="J657" t="s">
        <v>16</v>
      </c>
      <c r="K657" s="2">
        <v>12</v>
      </c>
      <c r="L657" s="2">
        <v>75</v>
      </c>
      <c r="M657" s="25">
        <v>3</v>
      </c>
      <c r="N657" s="40">
        <f t="shared" si="62"/>
        <v>1</v>
      </c>
      <c r="O657" s="41" t="str">
        <f t="shared" si="63"/>
        <v>3</v>
      </c>
      <c r="P657" s="41">
        <f t="shared" si="64"/>
        <v>0</v>
      </c>
      <c r="Q657" s="42">
        <f t="shared" si="65"/>
        <v>180</v>
      </c>
      <c r="R657" s="42">
        <f t="shared" si="66"/>
        <v>3</v>
      </c>
      <c r="U657" s="39"/>
      <c r="V657" s="39"/>
      <c r="W657" s="10"/>
      <c r="X657" s="6"/>
    </row>
    <row r="658" spans="1:24">
      <c r="A658" s="44">
        <v>45413</v>
      </c>
      <c r="B658" s="1" t="str">
        <f t="shared" si="61"/>
        <v>mayo</v>
      </c>
      <c r="C658" t="s">
        <v>105</v>
      </c>
      <c r="D658" t="s">
        <v>106</v>
      </c>
      <c r="E658" t="str">
        <f>+VLOOKUP(F658,'[1]DIVIPOLA MPIO'!$A$5:$B$1125,2,0)</f>
        <v>Tolima</v>
      </c>
      <c r="F658" t="s">
        <v>113</v>
      </c>
      <c r="G658" t="s">
        <v>114</v>
      </c>
      <c r="H658" t="s">
        <v>111</v>
      </c>
      <c r="I658" t="s">
        <v>92</v>
      </c>
      <c r="J658" t="s">
        <v>16</v>
      </c>
      <c r="K658" s="2">
        <v>4</v>
      </c>
      <c r="L658" s="2">
        <v>25</v>
      </c>
      <c r="M658" s="25">
        <v>1</v>
      </c>
      <c r="N658" s="40">
        <f t="shared" si="62"/>
        <v>1</v>
      </c>
      <c r="O658" s="41" t="str">
        <f t="shared" si="63"/>
        <v>1</v>
      </c>
      <c r="P658" s="41">
        <f t="shared" si="64"/>
        <v>0</v>
      </c>
      <c r="Q658" s="42">
        <f t="shared" si="65"/>
        <v>60</v>
      </c>
      <c r="R658" s="42">
        <f t="shared" si="66"/>
        <v>1</v>
      </c>
      <c r="U658" s="39"/>
      <c r="V658" s="39"/>
      <c r="W658" s="10"/>
      <c r="X658" s="6"/>
    </row>
    <row r="659" spans="1:24">
      <c r="A659" s="44">
        <v>45413</v>
      </c>
      <c r="B659" s="1" t="str">
        <f t="shared" si="61"/>
        <v>mayo</v>
      </c>
      <c r="C659" t="s">
        <v>105</v>
      </c>
      <c r="D659" t="s">
        <v>106</v>
      </c>
      <c r="E659" t="str">
        <f>+VLOOKUP(F659,'[1]DIVIPOLA MPIO'!$A$5:$B$1125,2,0)</f>
        <v>Huila</v>
      </c>
      <c r="F659" t="s">
        <v>115</v>
      </c>
      <c r="G659" t="s">
        <v>116</v>
      </c>
      <c r="H659" t="s">
        <v>117</v>
      </c>
      <c r="I659" t="s">
        <v>92</v>
      </c>
      <c r="J659" t="s">
        <v>16</v>
      </c>
      <c r="K659" s="2">
        <v>16</v>
      </c>
      <c r="L659" s="2">
        <v>100</v>
      </c>
      <c r="M659" s="25">
        <v>4</v>
      </c>
      <c r="N659" s="40">
        <f t="shared" si="62"/>
        <v>1</v>
      </c>
      <c r="O659" s="41" t="str">
        <f t="shared" si="63"/>
        <v>4</v>
      </c>
      <c r="P659" s="41">
        <f t="shared" si="64"/>
        <v>0</v>
      </c>
      <c r="Q659" s="42">
        <f t="shared" si="65"/>
        <v>240</v>
      </c>
      <c r="R659" s="42">
        <f t="shared" si="66"/>
        <v>4</v>
      </c>
      <c r="U659" s="39"/>
      <c r="V659" s="39"/>
      <c r="W659" s="10"/>
      <c r="X659" s="6"/>
    </row>
    <row r="660" spans="1:24">
      <c r="A660" s="44">
        <v>45413</v>
      </c>
      <c r="B660" s="1" t="str">
        <f t="shared" si="61"/>
        <v>mayo</v>
      </c>
      <c r="C660" t="s">
        <v>105</v>
      </c>
      <c r="D660" t="s">
        <v>106</v>
      </c>
      <c r="E660" t="str">
        <f>+VLOOKUP(F660,'[1]DIVIPOLA MPIO'!$A$5:$B$1125,2,0)</f>
        <v>Huila</v>
      </c>
      <c r="F660" t="s">
        <v>115</v>
      </c>
      <c r="G660" t="s">
        <v>119</v>
      </c>
      <c r="H660" t="s">
        <v>117</v>
      </c>
      <c r="I660" t="s">
        <v>92</v>
      </c>
      <c r="J660" t="s">
        <v>16</v>
      </c>
      <c r="K660" s="2">
        <v>24</v>
      </c>
      <c r="L660" s="2">
        <v>150</v>
      </c>
      <c r="M660" s="25">
        <v>6</v>
      </c>
      <c r="N660" s="40">
        <f t="shared" si="62"/>
        <v>1</v>
      </c>
      <c r="O660" s="41" t="str">
        <f t="shared" si="63"/>
        <v>6</v>
      </c>
      <c r="P660" s="41">
        <f t="shared" si="64"/>
        <v>0</v>
      </c>
      <c r="Q660" s="42">
        <f t="shared" si="65"/>
        <v>360</v>
      </c>
      <c r="R660" s="42">
        <f t="shared" si="66"/>
        <v>6</v>
      </c>
      <c r="U660" s="39"/>
      <c r="V660" s="39"/>
      <c r="W660" s="10"/>
      <c r="X660" s="6"/>
    </row>
    <row r="661" spans="1:24">
      <c r="A661" s="44">
        <v>45413</v>
      </c>
      <c r="B661" s="1" t="str">
        <f t="shared" si="61"/>
        <v>mayo</v>
      </c>
      <c r="C661" t="s">
        <v>105</v>
      </c>
      <c r="D661" t="s">
        <v>106</v>
      </c>
      <c r="E661" t="str">
        <f>+VLOOKUP(F661,'[1]DIVIPOLA MPIO'!$A$5:$B$1125,2,0)</f>
        <v>Tolima</v>
      </c>
      <c r="F661" t="s">
        <v>456</v>
      </c>
      <c r="G661" t="s">
        <v>121</v>
      </c>
      <c r="H661" t="s">
        <v>109</v>
      </c>
      <c r="I661" t="s">
        <v>92</v>
      </c>
      <c r="J661" t="s">
        <v>16</v>
      </c>
      <c r="K661" s="2">
        <v>16</v>
      </c>
      <c r="L661" s="2">
        <v>100</v>
      </c>
      <c r="M661" s="25">
        <v>4</v>
      </c>
      <c r="N661" s="40">
        <f t="shared" si="62"/>
        <v>1</v>
      </c>
      <c r="O661" s="41" t="str">
        <f t="shared" si="63"/>
        <v>4</v>
      </c>
      <c r="P661" s="41">
        <f t="shared" si="64"/>
        <v>0</v>
      </c>
      <c r="Q661" s="42">
        <f t="shared" si="65"/>
        <v>240</v>
      </c>
      <c r="R661" s="42">
        <f t="shared" si="66"/>
        <v>4</v>
      </c>
      <c r="U661" s="39"/>
      <c r="V661" s="39"/>
      <c r="W661" s="10"/>
      <c r="X661" s="6"/>
    </row>
    <row r="662" spans="1:24">
      <c r="A662" s="44">
        <v>45413</v>
      </c>
      <c r="B662" s="1" t="str">
        <f t="shared" si="61"/>
        <v>mayo</v>
      </c>
      <c r="C662" t="s">
        <v>105</v>
      </c>
      <c r="D662" t="s">
        <v>106</v>
      </c>
      <c r="E662" t="str">
        <f>+VLOOKUP(F662,'[1]DIVIPOLA MPIO'!$A$5:$B$1125,2,0)</f>
        <v>Tolima</v>
      </c>
      <c r="F662" t="s">
        <v>456</v>
      </c>
      <c r="G662" t="s">
        <v>121</v>
      </c>
      <c r="H662" t="s">
        <v>110</v>
      </c>
      <c r="I662" t="s">
        <v>92</v>
      </c>
      <c r="J662" t="s">
        <v>16</v>
      </c>
      <c r="K662" s="2">
        <v>28</v>
      </c>
      <c r="L662" s="2">
        <v>175</v>
      </c>
      <c r="M662" s="25">
        <v>7</v>
      </c>
      <c r="N662" s="40">
        <f t="shared" si="62"/>
        <v>1</v>
      </c>
      <c r="O662" s="41" t="str">
        <f t="shared" si="63"/>
        <v>7</v>
      </c>
      <c r="P662" s="41">
        <f t="shared" si="64"/>
        <v>0</v>
      </c>
      <c r="Q662" s="42">
        <f t="shared" si="65"/>
        <v>420</v>
      </c>
      <c r="R662" s="42">
        <f t="shared" si="66"/>
        <v>7</v>
      </c>
      <c r="U662" s="39"/>
      <c r="V662" s="39"/>
      <c r="W662" s="10"/>
      <c r="X662" s="6"/>
    </row>
    <row r="663" spans="1:24">
      <c r="A663" s="44">
        <v>45413</v>
      </c>
      <c r="B663" s="1" t="str">
        <f t="shared" si="61"/>
        <v>mayo</v>
      </c>
      <c r="C663" t="s">
        <v>105</v>
      </c>
      <c r="D663" t="s">
        <v>106</v>
      </c>
      <c r="E663" t="str">
        <f>+VLOOKUP(F663,'[1]DIVIPOLA MPIO'!$A$5:$B$1125,2,0)</f>
        <v>Tolima</v>
      </c>
      <c r="F663" t="s">
        <v>456</v>
      </c>
      <c r="G663" t="s">
        <v>108</v>
      </c>
      <c r="H663" t="s">
        <v>345</v>
      </c>
      <c r="I663" t="s">
        <v>92</v>
      </c>
      <c r="J663" t="s">
        <v>16</v>
      </c>
      <c r="K663" s="2">
        <v>24</v>
      </c>
      <c r="L663" s="2">
        <v>150</v>
      </c>
      <c r="M663" s="25">
        <v>6</v>
      </c>
      <c r="N663" s="40">
        <f t="shared" si="62"/>
        <v>1</v>
      </c>
      <c r="O663" s="41" t="str">
        <f t="shared" si="63"/>
        <v>6</v>
      </c>
      <c r="P663" s="41">
        <f t="shared" si="64"/>
        <v>0</v>
      </c>
      <c r="Q663" s="42">
        <f t="shared" si="65"/>
        <v>360</v>
      </c>
      <c r="R663" s="42">
        <f t="shared" si="66"/>
        <v>6</v>
      </c>
      <c r="U663" s="39"/>
      <c r="V663" s="39"/>
      <c r="W663" s="10"/>
      <c r="X663" s="6"/>
    </row>
    <row r="664" spans="1:24">
      <c r="A664" s="44">
        <v>45413</v>
      </c>
      <c r="B664" s="1" t="str">
        <f t="shared" si="61"/>
        <v>mayo</v>
      </c>
      <c r="C664" t="s">
        <v>105</v>
      </c>
      <c r="D664" t="s">
        <v>106</v>
      </c>
      <c r="E664" t="str">
        <f>+VLOOKUP(F664,'[1]DIVIPOLA MPIO'!$A$5:$B$1125,2,0)</f>
        <v>Tolima</v>
      </c>
      <c r="F664" t="s">
        <v>456</v>
      </c>
      <c r="G664" t="s">
        <v>108</v>
      </c>
      <c r="H664" t="s">
        <v>345</v>
      </c>
      <c r="I664" t="s">
        <v>92</v>
      </c>
      <c r="J664" t="s">
        <v>123</v>
      </c>
      <c r="K664" s="2">
        <v>16</v>
      </c>
      <c r="L664" s="2">
        <v>100</v>
      </c>
      <c r="M664" s="25">
        <v>4</v>
      </c>
      <c r="N664" s="40">
        <f t="shared" si="62"/>
        <v>1</v>
      </c>
      <c r="O664" s="41" t="str">
        <f t="shared" si="63"/>
        <v>4</v>
      </c>
      <c r="P664" s="41">
        <f t="shared" si="64"/>
        <v>0</v>
      </c>
      <c r="Q664" s="42">
        <f t="shared" si="65"/>
        <v>240</v>
      </c>
      <c r="R664" s="42">
        <f t="shared" si="66"/>
        <v>4</v>
      </c>
      <c r="U664" s="39"/>
      <c r="V664" s="39"/>
      <c r="W664" s="10"/>
      <c r="X664" s="6"/>
    </row>
    <row r="665" spans="1:24">
      <c r="A665" s="44">
        <v>45413</v>
      </c>
      <c r="B665" s="1" t="str">
        <f t="shared" si="61"/>
        <v>mayo</v>
      </c>
      <c r="C665" t="s">
        <v>105</v>
      </c>
      <c r="D665" t="s">
        <v>106</v>
      </c>
      <c r="E665" t="str">
        <f>+VLOOKUP(F665,'[1]DIVIPOLA MPIO'!$A$5:$B$1125,2,0)</f>
        <v>Tolima</v>
      </c>
      <c r="F665" t="s">
        <v>456</v>
      </c>
      <c r="G665" t="s">
        <v>108</v>
      </c>
      <c r="H665" t="s">
        <v>122</v>
      </c>
      <c r="I665" t="s">
        <v>92</v>
      </c>
      <c r="J665" t="s">
        <v>16</v>
      </c>
      <c r="K665" s="2">
        <v>16</v>
      </c>
      <c r="L665" s="2">
        <v>100</v>
      </c>
      <c r="M665" s="25">
        <v>4</v>
      </c>
      <c r="N665" s="40">
        <f t="shared" si="62"/>
        <v>1</v>
      </c>
      <c r="O665" s="41" t="str">
        <f t="shared" si="63"/>
        <v>4</v>
      </c>
      <c r="P665" s="41">
        <f t="shared" si="64"/>
        <v>0</v>
      </c>
      <c r="Q665" s="42">
        <f t="shared" si="65"/>
        <v>240</v>
      </c>
      <c r="R665" s="42">
        <f t="shared" si="66"/>
        <v>4</v>
      </c>
      <c r="U665" s="39"/>
      <c r="V665" s="39"/>
      <c r="W665" s="10"/>
      <c r="X665" s="6"/>
    </row>
    <row r="666" spans="1:24">
      <c r="A666" s="44">
        <v>45413</v>
      </c>
      <c r="B666" s="1" t="str">
        <f t="shared" si="61"/>
        <v>mayo</v>
      </c>
      <c r="C666" t="s">
        <v>105</v>
      </c>
      <c r="D666" t="s">
        <v>106</v>
      </c>
      <c r="E666" t="str">
        <f>+VLOOKUP(F666,'[1]DIVIPOLA MPIO'!$A$5:$B$1125,2,0)</f>
        <v>Tolima</v>
      </c>
      <c r="F666" t="s">
        <v>456</v>
      </c>
      <c r="G666" t="s">
        <v>108</v>
      </c>
      <c r="H666" t="s">
        <v>118</v>
      </c>
      <c r="I666" t="s">
        <v>92</v>
      </c>
      <c r="J666" t="s">
        <v>233</v>
      </c>
      <c r="K666" s="2">
        <v>16</v>
      </c>
      <c r="L666" s="2">
        <v>100</v>
      </c>
      <c r="M666" s="25">
        <v>4</v>
      </c>
      <c r="N666" s="40">
        <f t="shared" si="62"/>
        <v>1</v>
      </c>
      <c r="O666" s="41" t="str">
        <f t="shared" si="63"/>
        <v>4</v>
      </c>
      <c r="P666" s="41">
        <f t="shared" si="64"/>
        <v>0</v>
      </c>
      <c r="Q666" s="42">
        <f t="shared" si="65"/>
        <v>240</v>
      </c>
      <c r="R666" s="42">
        <f t="shared" si="66"/>
        <v>4</v>
      </c>
      <c r="U666" s="39"/>
      <c r="V666" s="39"/>
      <c r="W666" s="10"/>
      <c r="X666" s="6"/>
    </row>
    <row r="667" spans="1:24">
      <c r="A667" s="44">
        <v>45413</v>
      </c>
      <c r="B667" s="1" t="str">
        <f t="shared" si="61"/>
        <v>mayo</v>
      </c>
      <c r="C667" t="s">
        <v>105</v>
      </c>
      <c r="D667" t="s">
        <v>106</v>
      </c>
      <c r="E667" t="str">
        <f>+VLOOKUP(F667,'[1]DIVIPOLA MPIO'!$A$5:$B$1125,2,0)</f>
        <v>Tolima</v>
      </c>
      <c r="F667" t="s">
        <v>456</v>
      </c>
      <c r="G667" t="s">
        <v>108</v>
      </c>
      <c r="H667" t="s">
        <v>118</v>
      </c>
      <c r="I667" t="s">
        <v>92</v>
      </c>
      <c r="J667" t="s">
        <v>16</v>
      </c>
      <c r="K667" s="2">
        <v>40</v>
      </c>
      <c r="L667" s="2">
        <v>250</v>
      </c>
      <c r="M667" s="25">
        <v>10</v>
      </c>
      <c r="N667" s="40">
        <f t="shared" si="62"/>
        <v>2</v>
      </c>
      <c r="O667" s="41" t="str">
        <f t="shared" si="63"/>
        <v>10</v>
      </c>
      <c r="P667" s="41">
        <f t="shared" si="64"/>
        <v>0</v>
      </c>
      <c r="Q667" s="42">
        <f t="shared" si="65"/>
        <v>600</v>
      </c>
      <c r="R667" s="42">
        <f t="shared" si="66"/>
        <v>10</v>
      </c>
      <c r="U667" s="39"/>
      <c r="V667" s="39"/>
      <c r="W667" s="10"/>
      <c r="X667" s="6"/>
    </row>
    <row r="668" spans="1:24">
      <c r="A668" s="44">
        <v>45413</v>
      </c>
      <c r="B668" s="1" t="str">
        <f t="shared" si="61"/>
        <v>mayo</v>
      </c>
      <c r="C668" t="s">
        <v>105</v>
      </c>
      <c r="D668" t="s">
        <v>106</v>
      </c>
      <c r="E668" t="str">
        <f>+VLOOKUP(F668,'[1]DIVIPOLA MPIO'!$A$5:$B$1125,2,0)</f>
        <v>Tolima</v>
      </c>
      <c r="F668" t="s">
        <v>456</v>
      </c>
      <c r="G668" t="s">
        <v>108</v>
      </c>
      <c r="H668" t="s">
        <v>118</v>
      </c>
      <c r="I668" t="s">
        <v>92</v>
      </c>
      <c r="J668" t="s">
        <v>373</v>
      </c>
      <c r="K668" s="2">
        <v>8</v>
      </c>
      <c r="L668" s="2">
        <v>50</v>
      </c>
      <c r="M668" s="25">
        <v>2</v>
      </c>
      <c r="N668" s="40">
        <f t="shared" si="62"/>
        <v>1</v>
      </c>
      <c r="O668" s="41" t="str">
        <f t="shared" si="63"/>
        <v>2</v>
      </c>
      <c r="P668" s="41">
        <f t="shared" si="64"/>
        <v>0</v>
      </c>
      <c r="Q668" s="42">
        <f t="shared" si="65"/>
        <v>120</v>
      </c>
      <c r="R668" s="42">
        <f t="shared" si="66"/>
        <v>2</v>
      </c>
      <c r="U668" s="39"/>
      <c r="V668" s="39"/>
      <c r="W668" s="10"/>
      <c r="X668" s="6"/>
    </row>
    <row r="669" spans="1:24">
      <c r="A669" s="44">
        <v>45413</v>
      </c>
      <c r="B669" s="1" t="str">
        <f t="shared" si="61"/>
        <v>mayo</v>
      </c>
      <c r="C669" t="s">
        <v>105</v>
      </c>
      <c r="D669" t="s">
        <v>106</v>
      </c>
      <c r="E669" t="str">
        <f>+VLOOKUP(F669,'[1]DIVIPOLA MPIO'!$A$5:$B$1125,2,0)</f>
        <v>Tolima</v>
      </c>
      <c r="F669" t="s">
        <v>456</v>
      </c>
      <c r="G669" t="s">
        <v>108</v>
      </c>
      <c r="H669" t="s">
        <v>118</v>
      </c>
      <c r="I669" t="s">
        <v>92</v>
      </c>
      <c r="J669" t="s">
        <v>123</v>
      </c>
      <c r="K669" s="2">
        <v>32</v>
      </c>
      <c r="L669" s="2">
        <v>200</v>
      </c>
      <c r="M669" s="25">
        <v>8</v>
      </c>
      <c r="N669" s="40">
        <f t="shared" si="62"/>
        <v>1</v>
      </c>
      <c r="O669" s="41" t="str">
        <f t="shared" si="63"/>
        <v>8</v>
      </c>
      <c r="P669" s="41">
        <f t="shared" si="64"/>
        <v>0</v>
      </c>
      <c r="Q669" s="42">
        <f t="shared" si="65"/>
        <v>480</v>
      </c>
      <c r="R669" s="42">
        <f t="shared" si="66"/>
        <v>8</v>
      </c>
      <c r="U669" s="39"/>
      <c r="V669" s="39"/>
      <c r="W669" s="10"/>
      <c r="X669" s="6"/>
    </row>
    <row r="670" spans="1:24">
      <c r="A670" s="44">
        <v>45413</v>
      </c>
      <c r="B670" s="1" t="str">
        <f t="shared" si="61"/>
        <v>mayo</v>
      </c>
      <c r="C670" t="s">
        <v>105</v>
      </c>
      <c r="D670" t="s">
        <v>106</v>
      </c>
      <c r="E670" t="str">
        <f>+VLOOKUP(F670,'[1]DIVIPOLA MPIO'!$A$5:$B$1125,2,0)</f>
        <v>Tolima</v>
      </c>
      <c r="F670" t="s">
        <v>456</v>
      </c>
      <c r="G670" t="s">
        <v>108</v>
      </c>
      <c r="H670" t="s">
        <v>125</v>
      </c>
      <c r="I670" t="s">
        <v>92</v>
      </c>
      <c r="J670" t="s">
        <v>233</v>
      </c>
      <c r="K670" s="2">
        <v>8</v>
      </c>
      <c r="L670" s="2">
        <v>50</v>
      </c>
      <c r="M670" s="25">
        <v>2</v>
      </c>
      <c r="N670" s="40">
        <f t="shared" si="62"/>
        <v>1</v>
      </c>
      <c r="O670" s="41" t="str">
        <f t="shared" si="63"/>
        <v>2</v>
      </c>
      <c r="P670" s="41">
        <f t="shared" si="64"/>
        <v>0</v>
      </c>
      <c r="Q670" s="42">
        <f t="shared" si="65"/>
        <v>120</v>
      </c>
      <c r="R670" s="42">
        <f t="shared" si="66"/>
        <v>2</v>
      </c>
      <c r="U670" s="39"/>
      <c r="V670" s="39"/>
      <c r="W670" s="10"/>
      <c r="X670" s="6"/>
    </row>
    <row r="671" spans="1:24">
      <c r="A671" s="44">
        <v>45413</v>
      </c>
      <c r="B671" s="1" t="str">
        <f t="shared" si="61"/>
        <v>mayo</v>
      </c>
      <c r="C671" t="s">
        <v>105</v>
      </c>
      <c r="D671" t="s">
        <v>106</v>
      </c>
      <c r="E671" t="str">
        <f>+VLOOKUP(F671,'[1]DIVIPOLA MPIO'!$A$5:$B$1125,2,0)</f>
        <v>Tolima</v>
      </c>
      <c r="F671" t="s">
        <v>456</v>
      </c>
      <c r="G671" t="s">
        <v>108</v>
      </c>
      <c r="H671" t="s">
        <v>125</v>
      </c>
      <c r="I671" t="s">
        <v>92</v>
      </c>
      <c r="J671" t="s">
        <v>16</v>
      </c>
      <c r="K671" s="2">
        <v>40</v>
      </c>
      <c r="L671" s="2">
        <v>250</v>
      </c>
      <c r="M671" s="25">
        <v>10</v>
      </c>
      <c r="N671" s="40">
        <f t="shared" si="62"/>
        <v>2</v>
      </c>
      <c r="O671" s="41" t="str">
        <f t="shared" si="63"/>
        <v>10</v>
      </c>
      <c r="P671" s="41">
        <f t="shared" si="64"/>
        <v>0</v>
      </c>
      <c r="Q671" s="42">
        <f t="shared" si="65"/>
        <v>600</v>
      </c>
      <c r="R671" s="42">
        <f t="shared" si="66"/>
        <v>10</v>
      </c>
      <c r="U671" s="39"/>
      <c r="V671" s="39"/>
      <c r="W671" s="10"/>
      <c r="X671" s="6"/>
    </row>
    <row r="672" spans="1:24">
      <c r="A672" s="44">
        <v>45413</v>
      </c>
      <c r="B672" s="1" t="str">
        <f t="shared" si="61"/>
        <v>mayo</v>
      </c>
      <c r="C672" t="s">
        <v>105</v>
      </c>
      <c r="D672" t="s">
        <v>106</v>
      </c>
      <c r="E672" t="str">
        <f>+VLOOKUP(F672,'[1]DIVIPOLA MPIO'!$A$5:$B$1125,2,0)</f>
        <v>Tolima</v>
      </c>
      <c r="F672" t="s">
        <v>456</v>
      </c>
      <c r="G672" t="s">
        <v>108</v>
      </c>
      <c r="H672" t="s">
        <v>125</v>
      </c>
      <c r="I672" t="s">
        <v>92</v>
      </c>
      <c r="J672" t="s">
        <v>373</v>
      </c>
      <c r="K672" s="2">
        <v>8</v>
      </c>
      <c r="L672" s="2">
        <v>50</v>
      </c>
      <c r="M672" s="25">
        <v>2</v>
      </c>
      <c r="N672" s="40">
        <f t="shared" si="62"/>
        <v>1</v>
      </c>
      <c r="O672" s="41" t="str">
        <f t="shared" si="63"/>
        <v>2</v>
      </c>
      <c r="P672" s="41">
        <f t="shared" si="64"/>
        <v>0</v>
      </c>
      <c r="Q672" s="42">
        <f t="shared" si="65"/>
        <v>120</v>
      </c>
      <c r="R672" s="42">
        <f t="shared" si="66"/>
        <v>2</v>
      </c>
      <c r="U672" s="39"/>
      <c r="V672" s="39"/>
      <c r="W672" s="10"/>
      <c r="X672" s="6"/>
    </row>
    <row r="673" spans="1:24">
      <c r="A673" s="44">
        <v>45413</v>
      </c>
      <c r="B673" s="1" t="str">
        <f t="shared" si="61"/>
        <v>mayo</v>
      </c>
      <c r="C673" t="s">
        <v>105</v>
      </c>
      <c r="D673" t="s">
        <v>106</v>
      </c>
      <c r="E673" t="str">
        <f>+VLOOKUP(F673,'[1]DIVIPOLA MPIO'!$A$5:$B$1125,2,0)</f>
        <v>Tolima</v>
      </c>
      <c r="F673" t="s">
        <v>456</v>
      </c>
      <c r="G673" t="s">
        <v>108</v>
      </c>
      <c r="H673" t="s">
        <v>125</v>
      </c>
      <c r="I673" t="s">
        <v>92</v>
      </c>
      <c r="J673" t="s">
        <v>123</v>
      </c>
      <c r="K673" s="2">
        <v>40</v>
      </c>
      <c r="L673" s="2">
        <v>250</v>
      </c>
      <c r="M673" s="25">
        <v>10</v>
      </c>
      <c r="N673" s="40">
        <f t="shared" si="62"/>
        <v>2</v>
      </c>
      <c r="O673" s="41" t="str">
        <f t="shared" si="63"/>
        <v>10</v>
      </c>
      <c r="P673" s="41">
        <f t="shared" si="64"/>
        <v>0</v>
      </c>
      <c r="Q673" s="42">
        <f t="shared" si="65"/>
        <v>600</v>
      </c>
      <c r="R673" s="42">
        <f t="shared" si="66"/>
        <v>10</v>
      </c>
      <c r="U673" s="39"/>
      <c r="V673" s="39"/>
      <c r="W673" s="10"/>
      <c r="X673" s="6"/>
    </row>
    <row r="674" spans="1:24">
      <c r="A674" s="44">
        <v>45413</v>
      </c>
      <c r="B674" s="1" t="str">
        <f t="shared" si="61"/>
        <v>mayo</v>
      </c>
      <c r="C674" t="s">
        <v>105</v>
      </c>
      <c r="D674" t="s">
        <v>106</v>
      </c>
      <c r="E674" t="str">
        <f>+VLOOKUP(F674,'[1]DIVIPOLA MPIO'!$A$5:$B$1125,2,0)</f>
        <v>Tolima</v>
      </c>
      <c r="F674" t="s">
        <v>456</v>
      </c>
      <c r="G674" t="s">
        <v>126</v>
      </c>
      <c r="H674" t="s">
        <v>345</v>
      </c>
      <c r="I674" t="s">
        <v>92</v>
      </c>
      <c r="J674" t="s">
        <v>16</v>
      </c>
      <c r="K674" s="2">
        <v>8</v>
      </c>
      <c r="L674" s="2">
        <v>50</v>
      </c>
      <c r="M674" s="25">
        <v>2</v>
      </c>
      <c r="N674" s="40">
        <f t="shared" si="62"/>
        <v>1</v>
      </c>
      <c r="O674" s="41" t="str">
        <f t="shared" si="63"/>
        <v>2</v>
      </c>
      <c r="P674" s="41">
        <f t="shared" si="64"/>
        <v>0</v>
      </c>
      <c r="Q674" s="42">
        <f t="shared" si="65"/>
        <v>120</v>
      </c>
      <c r="R674" s="42">
        <f t="shared" si="66"/>
        <v>2</v>
      </c>
      <c r="U674" s="39"/>
      <c r="V674" s="39"/>
      <c r="W674" s="10"/>
      <c r="X674" s="6"/>
    </row>
    <row r="675" spans="1:24">
      <c r="A675" s="44">
        <v>45413</v>
      </c>
      <c r="B675" s="1" t="str">
        <f t="shared" si="61"/>
        <v>mayo</v>
      </c>
      <c r="C675" t="s">
        <v>105</v>
      </c>
      <c r="D675" t="s">
        <v>106</v>
      </c>
      <c r="E675" t="str">
        <f>+VLOOKUP(F675,'[1]DIVIPOLA MPIO'!$A$5:$B$1125,2,0)</f>
        <v>Tolima</v>
      </c>
      <c r="F675" t="s">
        <v>456</v>
      </c>
      <c r="G675" t="s">
        <v>126</v>
      </c>
      <c r="H675" t="s">
        <v>345</v>
      </c>
      <c r="I675" t="s">
        <v>92</v>
      </c>
      <c r="J675" t="s">
        <v>123</v>
      </c>
      <c r="K675" s="2">
        <v>12</v>
      </c>
      <c r="L675" s="2">
        <v>75</v>
      </c>
      <c r="M675" s="25">
        <v>3</v>
      </c>
      <c r="N675" s="40">
        <f t="shared" si="62"/>
        <v>1</v>
      </c>
      <c r="O675" s="41" t="str">
        <f t="shared" si="63"/>
        <v>3</v>
      </c>
      <c r="P675" s="41">
        <f t="shared" si="64"/>
        <v>0</v>
      </c>
      <c r="Q675" s="42">
        <f t="shared" si="65"/>
        <v>180</v>
      </c>
      <c r="R675" s="42">
        <f t="shared" si="66"/>
        <v>3</v>
      </c>
      <c r="U675" s="39"/>
      <c r="V675" s="39"/>
      <c r="W675" s="10"/>
      <c r="X675" s="6"/>
    </row>
    <row r="676" spans="1:24">
      <c r="A676" s="44">
        <v>45413</v>
      </c>
      <c r="B676" s="1" t="str">
        <f t="shared" si="61"/>
        <v>mayo</v>
      </c>
      <c r="C676" t="s">
        <v>105</v>
      </c>
      <c r="D676" t="s">
        <v>106</v>
      </c>
      <c r="E676" t="str">
        <f>+VLOOKUP(F676,'[1]DIVIPOLA MPIO'!$A$5:$B$1125,2,0)</f>
        <v>Tolima</v>
      </c>
      <c r="F676" t="s">
        <v>456</v>
      </c>
      <c r="G676" t="s">
        <v>126</v>
      </c>
      <c r="H676" t="s">
        <v>122</v>
      </c>
      <c r="I676" t="s">
        <v>92</v>
      </c>
      <c r="J676" t="s">
        <v>16</v>
      </c>
      <c r="K676" s="2">
        <v>30</v>
      </c>
      <c r="L676" s="2">
        <v>187.5</v>
      </c>
      <c r="M676" s="25">
        <v>7</v>
      </c>
      <c r="N676" s="40">
        <f t="shared" si="62"/>
        <v>1</v>
      </c>
      <c r="O676" s="41" t="str">
        <f t="shared" si="63"/>
        <v>7</v>
      </c>
      <c r="P676" s="41">
        <f t="shared" si="64"/>
        <v>0</v>
      </c>
      <c r="Q676" s="42">
        <f t="shared" si="65"/>
        <v>420</v>
      </c>
      <c r="R676" s="42">
        <f t="shared" si="66"/>
        <v>7</v>
      </c>
      <c r="U676" s="39"/>
      <c r="V676" s="39"/>
      <c r="W676" s="10"/>
      <c r="X676" s="6"/>
    </row>
    <row r="677" spans="1:24">
      <c r="A677" s="44">
        <v>45413</v>
      </c>
      <c r="B677" s="1" t="str">
        <f t="shared" si="61"/>
        <v>mayo</v>
      </c>
      <c r="C677" t="s">
        <v>105</v>
      </c>
      <c r="D677" t="s">
        <v>106</v>
      </c>
      <c r="E677" t="str">
        <f>+VLOOKUP(F677,'[1]DIVIPOLA MPIO'!$A$5:$B$1125,2,0)</f>
        <v>Tolima</v>
      </c>
      <c r="F677" t="s">
        <v>456</v>
      </c>
      <c r="G677" t="s">
        <v>126</v>
      </c>
      <c r="H677" t="s">
        <v>118</v>
      </c>
      <c r="I677" t="s">
        <v>92</v>
      </c>
      <c r="J677" t="s">
        <v>16</v>
      </c>
      <c r="K677" s="2">
        <v>24</v>
      </c>
      <c r="L677" s="2">
        <v>150</v>
      </c>
      <c r="M677" s="25">
        <v>6</v>
      </c>
      <c r="N677" s="40">
        <f t="shared" si="62"/>
        <v>1</v>
      </c>
      <c r="O677" s="41" t="str">
        <f t="shared" si="63"/>
        <v>6</v>
      </c>
      <c r="P677" s="41">
        <f t="shared" si="64"/>
        <v>0</v>
      </c>
      <c r="Q677" s="42">
        <f t="shared" si="65"/>
        <v>360</v>
      </c>
      <c r="R677" s="42">
        <f t="shared" si="66"/>
        <v>6</v>
      </c>
      <c r="U677" s="39"/>
      <c r="V677" s="39"/>
      <c r="W677" s="10"/>
      <c r="X677" s="6"/>
    </row>
    <row r="678" spans="1:24">
      <c r="A678" s="44">
        <v>45413</v>
      </c>
      <c r="B678" s="1" t="str">
        <f t="shared" si="61"/>
        <v>mayo</v>
      </c>
      <c r="C678" t="s">
        <v>105</v>
      </c>
      <c r="D678" t="s">
        <v>106</v>
      </c>
      <c r="E678" t="str">
        <f>+VLOOKUP(F678,'[1]DIVIPOLA MPIO'!$A$5:$B$1125,2,0)</f>
        <v>Tolima</v>
      </c>
      <c r="F678" t="s">
        <v>456</v>
      </c>
      <c r="G678" t="s">
        <v>126</v>
      </c>
      <c r="H678" t="s">
        <v>118</v>
      </c>
      <c r="I678" t="s">
        <v>92</v>
      </c>
      <c r="J678" t="s">
        <v>123</v>
      </c>
      <c r="K678" s="2">
        <v>10</v>
      </c>
      <c r="L678" s="2">
        <v>62.5</v>
      </c>
      <c r="M678" s="25">
        <v>2</v>
      </c>
      <c r="N678" s="40">
        <f t="shared" si="62"/>
        <v>1</v>
      </c>
      <c r="O678" s="41" t="str">
        <f t="shared" si="63"/>
        <v>2</v>
      </c>
      <c r="P678" s="41">
        <f t="shared" si="64"/>
        <v>0</v>
      </c>
      <c r="Q678" s="42">
        <f t="shared" si="65"/>
        <v>120</v>
      </c>
      <c r="R678" s="42">
        <f t="shared" si="66"/>
        <v>2</v>
      </c>
      <c r="U678" s="39"/>
      <c r="V678" s="39"/>
      <c r="W678" s="10"/>
      <c r="X678" s="6"/>
    </row>
    <row r="679" spans="1:24">
      <c r="A679" s="44">
        <v>45413</v>
      </c>
      <c r="B679" s="1" t="str">
        <f t="shared" si="61"/>
        <v>mayo</v>
      </c>
      <c r="C679" t="s">
        <v>105</v>
      </c>
      <c r="D679" t="s">
        <v>106</v>
      </c>
      <c r="E679" t="str">
        <f>+VLOOKUP(F679,'[1]DIVIPOLA MPIO'!$A$5:$B$1125,2,0)</f>
        <v>Tolima</v>
      </c>
      <c r="F679" t="s">
        <v>456</v>
      </c>
      <c r="G679" t="s">
        <v>126</v>
      </c>
      <c r="H679" t="s">
        <v>125</v>
      </c>
      <c r="I679" t="s">
        <v>92</v>
      </c>
      <c r="J679" t="s">
        <v>16</v>
      </c>
      <c r="K679" s="2">
        <v>12</v>
      </c>
      <c r="L679" s="2">
        <v>75</v>
      </c>
      <c r="M679" s="25">
        <v>3</v>
      </c>
      <c r="N679" s="40">
        <f t="shared" si="62"/>
        <v>1</v>
      </c>
      <c r="O679" s="41" t="str">
        <f t="shared" si="63"/>
        <v>3</v>
      </c>
      <c r="P679" s="41">
        <f t="shared" si="64"/>
        <v>0</v>
      </c>
      <c r="Q679" s="42">
        <f t="shared" si="65"/>
        <v>180</v>
      </c>
      <c r="R679" s="42">
        <f t="shared" si="66"/>
        <v>3</v>
      </c>
      <c r="U679" s="39"/>
      <c r="V679" s="39"/>
      <c r="W679" s="10"/>
      <c r="X679" s="6"/>
    </row>
    <row r="680" spans="1:24">
      <c r="A680" s="44">
        <v>45413</v>
      </c>
      <c r="B680" s="1" t="str">
        <f t="shared" si="61"/>
        <v>mayo</v>
      </c>
      <c r="C680" t="s">
        <v>105</v>
      </c>
      <c r="D680" t="s">
        <v>106</v>
      </c>
      <c r="E680" t="str">
        <f>+VLOOKUP(F680,'[1]DIVIPOLA MPIO'!$A$5:$B$1125,2,0)</f>
        <v>Tolima</v>
      </c>
      <c r="F680" t="s">
        <v>456</v>
      </c>
      <c r="G680" t="s">
        <v>126</v>
      </c>
      <c r="H680" t="s">
        <v>125</v>
      </c>
      <c r="I680" t="s">
        <v>92</v>
      </c>
      <c r="J680" t="s">
        <v>123</v>
      </c>
      <c r="K680" s="2">
        <v>16</v>
      </c>
      <c r="L680" s="2">
        <v>100</v>
      </c>
      <c r="M680" s="25">
        <v>4</v>
      </c>
      <c r="N680" s="40">
        <f t="shared" si="62"/>
        <v>1</v>
      </c>
      <c r="O680" s="41" t="str">
        <f t="shared" si="63"/>
        <v>4</v>
      </c>
      <c r="P680" s="41">
        <f t="shared" si="64"/>
        <v>0</v>
      </c>
      <c r="Q680" s="42">
        <f t="shared" si="65"/>
        <v>240</v>
      </c>
      <c r="R680" s="42">
        <f t="shared" si="66"/>
        <v>4</v>
      </c>
      <c r="U680" s="39"/>
      <c r="V680" s="39"/>
      <c r="W680" s="10"/>
      <c r="X680" s="6"/>
    </row>
    <row r="681" spans="1:24">
      <c r="A681" s="44">
        <v>45413</v>
      </c>
      <c r="B681" s="1" t="str">
        <f t="shared" si="61"/>
        <v>mayo</v>
      </c>
      <c r="C681" t="s">
        <v>105</v>
      </c>
      <c r="D681" t="s">
        <v>106</v>
      </c>
      <c r="E681" t="str">
        <f>+VLOOKUP(F681,'[1]DIVIPOLA MPIO'!$A$5:$B$1125,2,0)</f>
        <v>Tolima</v>
      </c>
      <c r="F681" t="s">
        <v>128</v>
      </c>
      <c r="G681" t="s">
        <v>129</v>
      </c>
      <c r="H681" t="s">
        <v>345</v>
      </c>
      <c r="I681" t="s">
        <v>92</v>
      </c>
      <c r="J681" t="s">
        <v>16</v>
      </c>
      <c r="K681" s="2">
        <v>32</v>
      </c>
      <c r="L681" s="2">
        <v>200</v>
      </c>
      <c r="M681" s="25">
        <v>8</v>
      </c>
      <c r="N681" s="40">
        <f t="shared" si="62"/>
        <v>1</v>
      </c>
      <c r="O681" s="41" t="str">
        <f t="shared" si="63"/>
        <v>8</v>
      </c>
      <c r="P681" s="41">
        <f t="shared" si="64"/>
        <v>0</v>
      </c>
      <c r="Q681" s="42">
        <f t="shared" si="65"/>
        <v>480</v>
      </c>
      <c r="R681" s="42">
        <f t="shared" si="66"/>
        <v>8</v>
      </c>
      <c r="U681" s="39"/>
      <c r="V681" s="39"/>
      <c r="W681" s="10"/>
      <c r="X681" s="6"/>
    </row>
    <row r="682" spans="1:24">
      <c r="A682" s="44">
        <v>45413</v>
      </c>
      <c r="B682" s="1" t="str">
        <f t="shared" si="61"/>
        <v>mayo</v>
      </c>
      <c r="C682" t="s">
        <v>105</v>
      </c>
      <c r="D682" t="s">
        <v>106</v>
      </c>
      <c r="E682" t="str">
        <f>+VLOOKUP(F682,'[1]DIVIPOLA MPIO'!$A$5:$B$1125,2,0)</f>
        <v>Tolima</v>
      </c>
      <c r="F682" t="s">
        <v>128</v>
      </c>
      <c r="G682" t="s">
        <v>129</v>
      </c>
      <c r="H682" t="s">
        <v>345</v>
      </c>
      <c r="I682" t="s">
        <v>92</v>
      </c>
      <c r="J682" t="s">
        <v>123</v>
      </c>
      <c r="K682" s="2">
        <v>24</v>
      </c>
      <c r="L682" s="2">
        <v>150</v>
      </c>
      <c r="M682" s="25">
        <v>6</v>
      </c>
      <c r="N682" s="40">
        <f t="shared" si="62"/>
        <v>1</v>
      </c>
      <c r="O682" s="41" t="str">
        <f t="shared" si="63"/>
        <v>6</v>
      </c>
      <c r="P682" s="41">
        <f t="shared" si="64"/>
        <v>0</v>
      </c>
      <c r="Q682" s="42">
        <f t="shared" si="65"/>
        <v>360</v>
      </c>
      <c r="R682" s="42">
        <f t="shared" si="66"/>
        <v>6</v>
      </c>
      <c r="U682" s="39"/>
      <c r="V682" s="39"/>
      <c r="W682" s="10"/>
      <c r="X682" s="6"/>
    </row>
    <row r="683" spans="1:24">
      <c r="A683" s="44">
        <v>45413</v>
      </c>
      <c r="B683" s="1" t="str">
        <f t="shared" si="61"/>
        <v>mayo</v>
      </c>
      <c r="C683" t="s">
        <v>105</v>
      </c>
      <c r="D683" t="s">
        <v>106</v>
      </c>
      <c r="E683" t="str">
        <f>+VLOOKUP(F683,'[1]DIVIPOLA MPIO'!$A$5:$B$1125,2,0)</f>
        <v>Tolima</v>
      </c>
      <c r="F683" t="s">
        <v>128</v>
      </c>
      <c r="G683" t="s">
        <v>129</v>
      </c>
      <c r="H683" t="s">
        <v>122</v>
      </c>
      <c r="I683" t="s">
        <v>92</v>
      </c>
      <c r="J683" t="s">
        <v>16</v>
      </c>
      <c r="K683" s="2">
        <v>12</v>
      </c>
      <c r="L683" s="2">
        <v>75</v>
      </c>
      <c r="M683" s="25">
        <v>3</v>
      </c>
      <c r="N683" s="40">
        <f t="shared" si="62"/>
        <v>1</v>
      </c>
      <c r="O683" s="41" t="str">
        <f t="shared" si="63"/>
        <v>3</v>
      </c>
      <c r="P683" s="41">
        <f t="shared" si="64"/>
        <v>0</v>
      </c>
      <c r="Q683" s="42">
        <f t="shared" si="65"/>
        <v>180</v>
      </c>
      <c r="R683" s="42">
        <f t="shared" si="66"/>
        <v>3</v>
      </c>
      <c r="U683" s="39"/>
      <c r="V683" s="39"/>
      <c r="W683" s="10"/>
      <c r="X683" s="6"/>
    </row>
    <row r="684" spans="1:24">
      <c r="A684" s="44">
        <v>45413</v>
      </c>
      <c r="B684" s="1" t="str">
        <f t="shared" si="61"/>
        <v>mayo</v>
      </c>
      <c r="C684" t="s">
        <v>105</v>
      </c>
      <c r="D684" t="s">
        <v>106</v>
      </c>
      <c r="E684" t="str">
        <f>+VLOOKUP(F684,'[1]DIVIPOLA MPIO'!$A$5:$B$1125,2,0)</f>
        <v>Tolima</v>
      </c>
      <c r="F684" t="s">
        <v>128</v>
      </c>
      <c r="G684" t="s">
        <v>129</v>
      </c>
      <c r="H684" t="s">
        <v>118</v>
      </c>
      <c r="I684" t="s">
        <v>92</v>
      </c>
      <c r="J684" t="s">
        <v>233</v>
      </c>
      <c r="K684" s="2">
        <v>16</v>
      </c>
      <c r="L684" s="2">
        <v>100</v>
      </c>
      <c r="M684" s="25">
        <v>4</v>
      </c>
      <c r="N684" s="40">
        <f t="shared" si="62"/>
        <v>1</v>
      </c>
      <c r="O684" s="41" t="str">
        <f t="shared" si="63"/>
        <v>4</v>
      </c>
      <c r="P684" s="41">
        <f t="shared" si="64"/>
        <v>0</v>
      </c>
      <c r="Q684" s="42">
        <f t="shared" si="65"/>
        <v>240</v>
      </c>
      <c r="R684" s="42">
        <f t="shared" si="66"/>
        <v>4</v>
      </c>
      <c r="U684" s="39"/>
      <c r="V684" s="39"/>
      <c r="W684" s="10"/>
      <c r="X684" s="6"/>
    </row>
    <row r="685" spans="1:24">
      <c r="A685" s="44">
        <v>45413</v>
      </c>
      <c r="B685" s="1" t="str">
        <f t="shared" si="61"/>
        <v>mayo</v>
      </c>
      <c r="C685" t="s">
        <v>105</v>
      </c>
      <c r="D685" t="s">
        <v>106</v>
      </c>
      <c r="E685" t="str">
        <f>+VLOOKUP(F685,'[1]DIVIPOLA MPIO'!$A$5:$B$1125,2,0)</f>
        <v>Tolima</v>
      </c>
      <c r="F685" t="s">
        <v>128</v>
      </c>
      <c r="G685" t="s">
        <v>129</v>
      </c>
      <c r="H685" t="s">
        <v>118</v>
      </c>
      <c r="I685" t="s">
        <v>92</v>
      </c>
      <c r="J685" t="s">
        <v>16</v>
      </c>
      <c r="K685" s="2">
        <v>56</v>
      </c>
      <c r="L685" s="2">
        <v>350</v>
      </c>
      <c r="M685" s="25">
        <v>14</v>
      </c>
      <c r="N685" s="40">
        <f t="shared" si="62"/>
        <v>2</v>
      </c>
      <c r="O685" s="41" t="str">
        <f t="shared" si="63"/>
        <v>14</v>
      </c>
      <c r="P685" s="41">
        <f t="shared" si="64"/>
        <v>0</v>
      </c>
      <c r="Q685" s="42">
        <f t="shared" si="65"/>
        <v>840</v>
      </c>
      <c r="R685" s="42">
        <f t="shared" si="66"/>
        <v>14</v>
      </c>
      <c r="U685" s="39"/>
      <c r="V685" s="39"/>
      <c r="W685" s="10"/>
      <c r="X685" s="6"/>
    </row>
    <row r="686" spans="1:24">
      <c r="A686" s="44">
        <v>45413</v>
      </c>
      <c r="B686" s="1" t="str">
        <f t="shared" si="61"/>
        <v>mayo</v>
      </c>
      <c r="C686" t="s">
        <v>105</v>
      </c>
      <c r="D686" t="s">
        <v>106</v>
      </c>
      <c r="E686" t="str">
        <f>+VLOOKUP(F686,'[1]DIVIPOLA MPIO'!$A$5:$B$1125,2,0)</f>
        <v>Tolima</v>
      </c>
      <c r="F686" t="s">
        <v>128</v>
      </c>
      <c r="G686" t="s">
        <v>129</v>
      </c>
      <c r="H686" t="s">
        <v>118</v>
      </c>
      <c r="I686" t="s">
        <v>92</v>
      </c>
      <c r="J686" t="s">
        <v>123</v>
      </c>
      <c r="K686" s="2">
        <v>40</v>
      </c>
      <c r="L686" s="2">
        <v>250</v>
      </c>
      <c r="M686" s="25">
        <v>10</v>
      </c>
      <c r="N686" s="40">
        <f t="shared" si="62"/>
        <v>2</v>
      </c>
      <c r="O686" s="41" t="str">
        <f t="shared" si="63"/>
        <v>10</v>
      </c>
      <c r="P686" s="41">
        <f t="shared" si="64"/>
        <v>0</v>
      </c>
      <c r="Q686" s="42">
        <f t="shared" si="65"/>
        <v>600</v>
      </c>
      <c r="R686" s="42">
        <f t="shared" si="66"/>
        <v>10</v>
      </c>
      <c r="U686" s="39"/>
      <c r="V686" s="39"/>
      <c r="W686" s="10"/>
      <c r="X686" s="6"/>
    </row>
    <row r="687" spans="1:24">
      <c r="A687" s="44">
        <v>45413</v>
      </c>
      <c r="B687" s="1" t="str">
        <f t="shared" si="61"/>
        <v>mayo</v>
      </c>
      <c r="C687" t="s">
        <v>105</v>
      </c>
      <c r="D687" t="s">
        <v>106</v>
      </c>
      <c r="E687" t="str">
        <f>+VLOOKUP(F687,'[1]DIVIPOLA MPIO'!$A$5:$B$1125,2,0)</f>
        <v>Tolima</v>
      </c>
      <c r="F687" t="s">
        <v>128</v>
      </c>
      <c r="G687" t="s">
        <v>129</v>
      </c>
      <c r="H687" t="s">
        <v>125</v>
      </c>
      <c r="I687" t="s">
        <v>92</v>
      </c>
      <c r="J687" t="s">
        <v>233</v>
      </c>
      <c r="K687" s="2">
        <v>8</v>
      </c>
      <c r="L687" s="2">
        <v>50</v>
      </c>
      <c r="M687" s="25">
        <v>2</v>
      </c>
      <c r="N687" s="40">
        <f t="shared" si="62"/>
        <v>1</v>
      </c>
      <c r="O687" s="41" t="str">
        <f t="shared" si="63"/>
        <v>2</v>
      </c>
      <c r="P687" s="41">
        <f t="shared" si="64"/>
        <v>0</v>
      </c>
      <c r="Q687" s="42">
        <f t="shared" si="65"/>
        <v>120</v>
      </c>
      <c r="R687" s="42">
        <f t="shared" si="66"/>
        <v>2</v>
      </c>
      <c r="U687" s="39"/>
      <c r="V687" s="39"/>
      <c r="W687" s="10"/>
      <c r="X687" s="6"/>
    </row>
    <row r="688" spans="1:24">
      <c r="A688" s="44">
        <v>45413</v>
      </c>
      <c r="B688" s="1" t="str">
        <f t="shared" si="61"/>
        <v>mayo</v>
      </c>
      <c r="C688" t="s">
        <v>105</v>
      </c>
      <c r="D688" t="s">
        <v>106</v>
      </c>
      <c r="E688" t="str">
        <f>+VLOOKUP(F688,'[1]DIVIPOLA MPIO'!$A$5:$B$1125,2,0)</f>
        <v>Tolima</v>
      </c>
      <c r="F688" t="s">
        <v>128</v>
      </c>
      <c r="G688" t="s">
        <v>129</v>
      </c>
      <c r="H688" t="s">
        <v>125</v>
      </c>
      <c r="I688" t="s">
        <v>92</v>
      </c>
      <c r="J688" t="s">
        <v>16</v>
      </c>
      <c r="K688" s="2">
        <v>40</v>
      </c>
      <c r="L688" s="2">
        <v>250</v>
      </c>
      <c r="M688" s="25">
        <v>10</v>
      </c>
      <c r="N688" s="40">
        <f t="shared" si="62"/>
        <v>2</v>
      </c>
      <c r="O688" s="41" t="str">
        <f t="shared" si="63"/>
        <v>10</v>
      </c>
      <c r="P688" s="41">
        <f t="shared" si="64"/>
        <v>0</v>
      </c>
      <c r="Q688" s="42">
        <f t="shared" si="65"/>
        <v>600</v>
      </c>
      <c r="R688" s="42">
        <f t="shared" si="66"/>
        <v>10</v>
      </c>
      <c r="U688" s="39"/>
      <c r="V688" s="39"/>
      <c r="W688" s="10"/>
      <c r="X688" s="6"/>
    </row>
    <row r="689" spans="1:24">
      <c r="A689" s="44">
        <v>45413</v>
      </c>
      <c r="B689" s="1" t="str">
        <f t="shared" si="61"/>
        <v>mayo</v>
      </c>
      <c r="C689" t="s">
        <v>105</v>
      </c>
      <c r="D689" t="s">
        <v>106</v>
      </c>
      <c r="E689" t="str">
        <f>+VLOOKUP(F689,'[1]DIVIPOLA MPIO'!$A$5:$B$1125,2,0)</f>
        <v>Tolima</v>
      </c>
      <c r="F689" t="s">
        <v>128</v>
      </c>
      <c r="G689" t="s">
        <v>129</v>
      </c>
      <c r="H689" t="s">
        <v>125</v>
      </c>
      <c r="I689" t="s">
        <v>92</v>
      </c>
      <c r="J689" t="s">
        <v>123</v>
      </c>
      <c r="K689" s="2">
        <v>34</v>
      </c>
      <c r="L689" s="2">
        <v>212.5</v>
      </c>
      <c r="M689" s="25">
        <v>8</v>
      </c>
      <c r="N689" s="40">
        <f t="shared" si="62"/>
        <v>1</v>
      </c>
      <c r="O689" s="41" t="str">
        <f t="shared" si="63"/>
        <v>8</v>
      </c>
      <c r="P689" s="41">
        <f t="shared" si="64"/>
        <v>0</v>
      </c>
      <c r="Q689" s="42">
        <f t="shared" si="65"/>
        <v>480</v>
      </c>
      <c r="R689" s="42">
        <f t="shared" si="66"/>
        <v>8</v>
      </c>
      <c r="U689" s="39"/>
      <c r="V689" s="39"/>
      <c r="W689" s="10"/>
      <c r="X689" s="6"/>
    </row>
    <row r="690" spans="1:24">
      <c r="A690" s="44">
        <v>45413</v>
      </c>
      <c r="B690" s="1" t="str">
        <f t="shared" si="61"/>
        <v>mayo</v>
      </c>
      <c r="C690" t="s">
        <v>105</v>
      </c>
      <c r="D690" t="s">
        <v>106</v>
      </c>
      <c r="E690" t="str">
        <f>+VLOOKUP(F690,'[1]DIVIPOLA MPIO'!$A$5:$B$1125,2,0)</f>
        <v>Tolima</v>
      </c>
      <c r="F690" t="s">
        <v>455</v>
      </c>
      <c r="G690" t="s">
        <v>133</v>
      </c>
      <c r="H690" t="s">
        <v>109</v>
      </c>
      <c r="I690" t="s">
        <v>92</v>
      </c>
      <c r="J690" t="s">
        <v>16</v>
      </c>
      <c r="K690" s="2">
        <v>2</v>
      </c>
      <c r="L690" s="2">
        <v>12.5</v>
      </c>
      <c r="M690" s="25">
        <v>30</v>
      </c>
      <c r="N690" s="40">
        <f t="shared" si="62"/>
        <v>2</v>
      </c>
      <c r="O690" s="41" t="str">
        <f t="shared" si="63"/>
        <v>30</v>
      </c>
      <c r="P690" s="41">
        <f t="shared" si="64"/>
        <v>0</v>
      </c>
      <c r="Q690" s="42">
        <f t="shared" si="65"/>
        <v>1800</v>
      </c>
      <c r="R690" s="42">
        <f t="shared" si="66"/>
        <v>30</v>
      </c>
      <c r="U690" s="39"/>
      <c r="V690" s="39"/>
      <c r="W690" s="10"/>
      <c r="X690" s="6"/>
    </row>
    <row r="691" spans="1:24">
      <c r="A691" s="44">
        <v>45413</v>
      </c>
      <c r="B691" s="1" t="str">
        <f t="shared" si="61"/>
        <v>mayo</v>
      </c>
      <c r="C691" t="s">
        <v>105</v>
      </c>
      <c r="D691" t="s">
        <v>106</v>
      </c>
      <c r="E691" t="str">
        <f>+VLOOKUP(F691,'[1]DIVIPOLA MPIO'!$A$5:$B$1125,2,0)</f>
        <v>Tolima</v>
      </c>
      <c r="F691" t="s">
        <v>455</v>
      </c>
      <c r="G691" t="s">
        <v>133</v>
      </c>
      <c r="H691" t="s">
        <v>110</v>
      </c>
      <c r="I691" t="s">
        <v>92</v>
      </c>
      <c r="J691" t="s">
        <v>16</v>
      </c>
      <c r="K691" s="2">
        <v>24</v>
      </c>
      <c r="L691" s="2">
        <v>150</v>
      </c>
      <c r="M691" s="25">
        <v>6</v>
      </c>
      <c r="N691" s="40">
        <f t="shared" si="62"/>
        <v>1</v>
      </c>
      <c r="O691" s="41" t="str">
        <f t="shared" si="63"/>
        <v>6</v>
      </c>
      <c r="P691" s="41">
        <f t="shared" si="64"/>
        <v>0</v>
      </c>
      <c r="Q691" s="42">
        <f t="shared" si="65"/>
        <v>360</v>
      </c>
      <c r="R691" s="42">
        <f t="shared" si="66"/>
        <v>6</v>
      </c>
      <c r="U691" s="39"/>
      <c r="V691" s="39"/>
      <c r="W691" s="10"/>
      <c r="X691" s="6"/>
    </row>
    <row r="692" spans="1:24">
      <c r="A692" s="44">
        <v>45413</v>
      </c>
      <c r="B692" s="1" t="str">
        <f t="shared" si="61"/>
        <v>mayo</v>
      </c>
      <c r="C692" t="s">
        <v>105</v>
      </c>
      <c r="D692" t="s">
        <v>106</v>
      </c>
      <c r="E692" t="str">
        <f>+VLOOKUP(F692,'[1]DIVIPOLA MPIO'!$A$5:$B$1125,2,0)</f>
        <v>Tolima</v>
      </c>
      <c r="F692" t="s">
        <v>455</v>
      </c>
      <c r="G692" t="s">
        <v>133</v>
      </c>
      <c r="H692" t="s">
        <v>111</v>
      </c>
      <c r="I692" t="s">
        <v>92</v>
      </c>
      <c r="J692" t="s">
        <v>16</v>
      </c>
      <c r="K692" s="2">
        <v>34</v>
      </c>
      <c r="L692" s="2">
        <v>212.5</v>
      </c>
      <c r="M692" s="25">
        <v>8</v>
      </c>
      <c r="N692" s="40">
        <f t="shared" si="62"/>
        <v>1</v>
      </c>
      <c r="O692" s="41" t="str">
        <f t="shared" si="63"/>
        <v>8</v>
      </c>
      <c r="P692" s="41">
        <f t="shared" si="64"/>
        <v>0</v>
      </c>
      <c r="Q692" s="42">
        <f t="shared" si="65"/>
        <v>480</v>
      </c>
      <c r="R692" s="42">
        <f t="shared" si="66"/>
        <v>8</v>
      </c>
      <c r="U692" s="39"/>
      <c r="V692" s="39"/>
      <c r="W692" s="10"/>
      <c r="X692" s="6"/>
    </row>
    <row r="693" spans="1:24">
      <c r="A693" s="44">
        <v>45413</v>
      </c>
      <c r="B693" s="1" t="str">
        <f t="shared" si="61"/>
        <v>mayo</v>
      </c>
      <c r="C693" t="s">
        <v>105</v>
      </c>
      <c r="D693" t="s">
        <v>106</v>
      </c>
      <c r="E693" t="str">
        <f>+VLOOKUP(F693,'[1]DIVIPOLA MPIO'!$A$5:$B$1125,2,0)</f>
        <v>Tolima</v>
      </c>
      <c r="F693" t="s">
        <v>455</v>
      </c>
      <c r="G693" t="s">
        <v>134</v>
      </c>
      <c r="H693" t="s">
        <v>109</v>
      </c>
      <c r="I693" t="s">
        <v>92</v>
      </c>
      <c r="J693" t="s">
        <v>16</v>
      </c>
      <c r="K693" s="2">
        <v>12</v>
      </c>
      <c r="L693" s="2">
        <v>75</v>
      </c>
      <c r="M693" s="25">
        <v>3</v>
      </c>
      <c r="N693" s="40">
        <f t="shared" si="62"/>
        <v>1</v>
      </c>
      <c r="O693" s="41" t="str">
        <f t="shared" si="63"/>
        <v>3</v>
      </c>
      <c r="P693" s="41">
        <f t="shared" si="64"/>
        <v>0</v>
      </c>
      <c r="Q693" s="42">
        <f t="shared" si="65"/>
        <v>180</v>
      </c>
      <c r="R693" s="42">
        <f t="shared" si="66"/>
        <v>3</v>
      </c>
      <c r="U693" s="39"/>
      <c r="V693" s="39"/>
      <c r="W693" s="10"/>
      <c r="X693" s="6"/>
    </row>
    <row r="694" spans="1:24">
      <c r="A694" s="44">
        <v>45413</v>
      </c>
      <c r="B694" s="1" t="str">
        <f t="shared" si="61"/>
        <v>mayo</v>
      </c>
      <c r="C694" t="s">
        <v>105</v>
      </c>
      <c r="D694" t="s">
        <v>106</v>
      </c>
      <c r="E694" t="str">
        <f>+VLOOKUP(F694,'[1]DIVIPOLA MPIO'!$A$5:$B$1125,2,0)</f>
        <v>Tolima</v>
      </c>
      <c r="F694" t="s">
        <v>455</v>
      </c>
      <c r="G694" t="s">
        <v>134</v>
      </c>
      <c r="H694" t="s">
        <v>111</v>
      </c>
      <c r="I694" t="s">
        <v>92</v>
      </c>
      <c r="J694" t="s">
        <v>16</v>
      </c>
      <c r="K694" s="2">
        <v>8</v>
      </c>
      <c r="L694" s="2">
        <v>50</v>
      </c>
      <c r="M694" s="25">
        <v>2</v>
      </c>
      <c r="N694" s="40">
        <f t="shared" si="62"/>
        <v>1</v>
      </c>
      <c r="O694" s="41" t="str">
        <f t="shared" si="63"/>
        <v>2</v>
      </c>
      <c r="P694" s="41">
        <f t="shared" si="64"/>
        <v>0</v>
      </c>
      <c r="Q694" s="42">
        <f t="shared" si="65"/>
        <v>120</v>
      </c>
      <c r="R694" s="42">
        <f t="shared" si="66"/>
        <v>2</v>
      </c>
      <c r="U694" s="39"/>
      <c r="V694" s="39"/>
      <c r="W694" s="10"/>
      <c r="X694" s="6"/>
    </row>
    <row r="695" spans="1:24">
      <c r="A695" s="44">
        <v>45413</v>
      </c>
      <c r="B695" s="1" t="str">
        <f t="shared" si="61"/>
        <v>mayo</v>
      </c>
      <c r="C695" t="s">
        <v>105</v>
      </c>
      <c r="D695" t="s">
        <v>106</v>
      </c>
      <c r="E695" t="str">
        <f>+VLOOKUP(F695,'[1]DIVIPOLA MPIO'!$A$5:$B$1125,2,0)</f>
        <v>Tolima</v>
      </c>
      <c r="F695" t="s">
        <v>455</v>
      </c>
      <c r="G695" t="s">
        <v>135</v>
      </c>
      <c r="H695" t="s">
        <v>110</v>
      </c>
      <c r="I695" t="s">
        <v>92</v>
      </c>
      <c r="J695" t="s">
        <v>16</v>
      </c>
      <c r="K695" s="2">
        <v>36</v>
      </c>
      <c r="L695" s="2">
        <v>225</v>
      </c>
      <c r="M695" s="25">
        <v>9</v>
      </c>
      <c r="N695" s="40">
        <f t="shared" si="62"/>
        <v>1</v>
      </c>
      <c r="O695" s="41" t="str">
        <f t="shared" si="63"/>
        <v>9</v>
      </c>
      <c r="P695" s="41">
        <f t="shared" si="64"/>
        <v>0</v>
      </c>
      <c r="Q695" s="42">
        <f t="shared" si="65"/>
        <v>540</v>
      </c>
      <c r="R695" s="42">
        <f t="shared" si="66"/>
        <v>9</v>
      </c>
      <c r="U695" s="39"/>
      <c r="V695" s="39"/>
      <c r="W695" s="10"/>
      <c r="X695" s="6"/>
    </row>
    <row r="696" spans="1:24">
      <c r="A696" s="44">
        <v>45413</v>
      </c>
      <c r="B696" s="1" t="str">
        <f t="shared" si="61"/>
        <v>mayo</v>
      </c>
      <c r="C696" t="s">
        <v>105</v>
      </c>
      <c r="D696" t="s">
        <v>106</v>
      </c>
      <c r="E696" t="str">
        <f>+VLOOKUP(F696,'[1]DIVIPOLA MPIO'!$A$5:$B$1125,2,0)</f>
        <v>Tolima</v>
      </c>
      <c r="F696" t="s">
        <v>455</v>
      </c>
      <c r="G696" t="s">
        <v>136</v>
      </c>
      <c r="H696" t="s">
        <v>109</v>
      </c>
      <c r="I696" t="s">
        <v>92</v>
      </c>
      <c r="J696" t="s">
        <v>16</v>
      </c>
      <c r="K696" s="2">
        <v>4</v>
      </c>
      <c r="L696" s="2">
        <v>25</v>
      </c>
      <c r="M696" s="25">
        <v>1</v>
      </c>
      <c r="N696" s="40">
        <f t="shared" si="62"/>
        <v>1</v>
      </c>
      <c r="O696" s="41" t="str">
        <f t="shared" si="63"/>
        <v>1</v>
      </c>
      <c r="P696" s="41">
        <f t="shared" si="64"/>
        <v>0</v>
      </c>
      <c r="Q696" s="42">
        <f t="shared" si="65"/>
        <v>60</v>
      </c>
      <c r="R696" s="42">
        <f t="shared" si="66"/>
        <v>1</v>
      </c>
      <c r="U696" s="39"/>
      <c r="V696" s="39"/>
      <c r="W696" s="10"/>
      <c r="X696" s="6"/>
    </row>
    <row r="697" spans="1:24">
      <c r="A697" s="44">
        <v>45413</v>
      </c>
      <c r="B697" s="1" t="str">
        <f t="shared" si="61"/>
        <v>mayo</v>
      </c>
      <c r="C697" t="s">
        <v>105</v>
      </c>
      <c r="D697" t="s">
        <v>106</v>
      </c>
      <c r="E697" t="str">
        <f>+VLOOKUP(F697,'[1]DIVIPOLA MPIO'!$A$5:$B$1125,2,0)</f>
        <v>Tolima</v>
      </c>
      <c r="F697" t="s">
        <v>455</v>
      </c>
      <c r="G697" t="s">
        <v>136</v>
      </c>
      <c r="H697" t="s">
        <v>110</v>
      </c>
      <c r="I697" t="s">
        <v>92</v>
      </c>
      <c r="J697" t="s">
        <v>16</v>
      </c>
      <c r="K697" s="2">
        <v>24</v>
      </c>
      <c r="L697" s="2">
        <v>150</v>
      </c>
      <c r="M697" s="25">
        <v>6</v>
      </c>
      <c r="N697" s="40">
        <f t="shared" si="62"/>
        <v>1</v>
      </c>
      <c r="O697" s="41" t="str">
        <f t="shared" si="63"/>
        <v>6</v>
      </c>
      <c r="P697" s="41">
        <f t="shared" si="64"/>
        <v>0</v>
      </c>
      <c r="Q697" s="42">
        <f t="shared" si="65"/>
        <v>360</v>
      </c>
      <c r="R697" s="42">
        <f t="shared" si="66"/>
        <v>6</v>
      </c>
      <c r="U697" s="39"/>
      <c r="V697" s="39"/>
      <c r="W697" s="10"/>
      <c r="X697" s="6"/>
    </row>
    <row r="698" spans="1:24">
      <c r="A698" s="44">
        <v>45413</v>
      </c>
      <c r="B698" s="1" t="str">
        <f t="shared" si="61"/>
        <v>mayo</v>
      </c>
      <c r="C698" t="s">
        <v>105</v>
      </c>
      <c r="D698" t="s">
        <v>106</v>
      </c>
      <c r="E698" t="str">
        <f>+VLOOKUP(F698,'[1]DIVIPOLA MPIO'!$A$5:$B$1125,2,0)</f>
        <v>Tolima</v>
      </c>
      <c r="F698" t="s">
        <v>455</v>
      </c>
      <c r="G698" t="s">
        <v>136</v>
      </c>
      <c r="H698" t="s">
        <v>111</v>
      </c>
      <c r="I698" t="s">
        <v>92</v>
      </c>
      <c r="J698" t="s">
        <v>16</v>
      </c>
      <c r="K698" s="2">
        <v>16</v>
      </c>
      <c r="L698" s="2">
        <v>100</v>
      </c>
      <c r="M698" s="25">
        <v>4</v>
      </c>
      <c r="N698" s="40">
        <f t="shared" si="62"/>
        <v>1</v>
      </c>
      <c r="O698" s="41" t="str">
        <f t="shared" si="63"/>
        <v>4</v>
      </c>
      <c r="P698" s="41">
        <f t="shared" si="64"/>
        <v>0</v>
      </c>
      <c r="Q698" s="42">
        <f t="shared" si="65"/>
        <v>240</v>
      </c>
      <c r="R698" s="42">
        <f t="shared" si="66"/>
        <v>4</v>
      </c>
      <c r="U698" s="39"/>
      <c r="V698" s="39"/>
      <c r="W698" s="10"/>
      <c r="X698" s="6"/>
    </row>
    <row r="699" spans="1:24">
      <c r="A699" s="44">
        <v>45413</v>
      </c>
      <c r="B699" s="1" t="str">
        <f t="shared" si="61"/>
        <v>mayo</v>
      </c>
      <c r="C699" t="s">
        <v>105</v>
      </c>
      <c r="D699" t="s">
        <v>106</v>
      </c>
      <c r="E699" t="str">
        <f>+VLOOKUP(F699,'[1]DIVIPOLA MPIO'!$A$5:$B$1125,2,0)</f>
        <v>Tolima</v>
      </c>
      <c r="F699" t="s">
        <v>455</v>
      </c>
      <c r="G699" t="s">
        <v>137</v>
      </c>
      <c r="H699" t="s">
        <v>109</v>
      </c>
      <c r="I699" t="s">
        <v>92</v>
      </c>
      <c r="J699" t="s">
        <v>16</v>
      </c>
      <c r="K699" s="2">
        <v>4</v>
      </c>
      <c r="L699" s="2">
        <v>25</v>
      </c>
      <c r="M699" s="25">
        <v>1</v>
      </c>
      <c r="N699" s="40">
        <f t="shared" si="62"/>
        <v>1</v>
      </c>
      <c r="O699" s="41" t="str">
        <f t="shared" si="63"/>
        <v>1</v>
      </c>
      <c r="P699" s="41">
        <f t="shared" si="64"/>
        <v>0</v>
      </c>
      <c r="Q699" s="42">
        <f t="shared" si="65"/>
        <v>60</v>
      </c>
      <c r="R699" s="42">
        <f t="shared" si="66"/>
        <v>1</v>
      </c>
      <c r="U699" s="39"/>
      <c r="V699" s="39"/>
      <c r="W699" s="10"/>
      <c r="X699" s="6"/>
    </row>
    <row r="700" spans="1:24">
      <c r="A700" s="44">
        <v>45413</v>
      </c>
      <c r="B700" s="1" t="str">
        <f t="shared" si="61"/>
        <v>mayo</v>
      </c>
      <c r="C700" t="s">
        <v>105</v>
      </c>
      <c r="D700" t="s">
        <v>106</v>
      </c>
      <c r="E700" t="str">
        <f>+VLOOKUP(F700,'[1]DIVIPOLA MPIO'!$A$5:$B$1125,2,0)</f>
        <v>Tolima</v>
      </c>
      <c r="F700" t="s">
        <v>455</v>
      </c>
      <c r="G700" t="s">
        <v>137</v>
      </c>
      <c r="H700" t="s">
        <v>110</v>
      </c>
      <c r="I700" t="s">
        <v>92</v>
      </c>
      <c r="J700" t="s">
        <v>16</v>
      </c>
      <c r="K700" s="2">
        <v>48</v>
      </c>
      <c r="L700" s="2">
        <v>300</v>
      </c>
      <c r="M700" s="25">
        <v>12</v>
      </c>
      <c r="N700" s="40">
        <f t="shared" si="62"/>
        <v>2</v>
      </c>
      <c r="O700" s="41" t="str">
        <f t="shared" si="63"/>
        <v>12</v>
      </c>
      <c r="P700" s="41">
        <f t="shared" si="64"/>
        <v>0</v>
      </c>
      <c r="Q700" s="42">
        <f t="shared" si="65"/>
        <v>720</v>
      </c>
      <c r="R700" s="42">
        <f t="shared" si="66"/>
        <v>12</v>
      </c>
      <c r="U700" s="39"/>
      <c r="V700" s="39"/>
      <c r="W700" s="10"/>
      <c r="X700" s="6"/>
    </row>
    <row r="701" spans="1:24">
      <c r="A701" s="44">
        <v>45413</v>
      </c>
      <c r="B701" s="1" t="str">
        <f t="shared" si="61"/>
        <v>mayo</v>
      </c>
      <c r="C701" t="s">
        <v>105</v>
      </c>
      <c r="D701" t="s">
        <v>106</v>
      </c>
      <c r="E701" t="str">
        <f>+VLOOKUP(F701,'[1]DIVIPOLA MPIO'!$A$5:$B$1125,2,0)</f>
        <v>Tolima</v>
      </c>
      <c r="F701" t="s">
        <v>455</v>
      </c>
      <c r="G701" t="s">
        <v>137</v>
      </c>
      <c r="H701" t="s">
        <v>111</v>
      </c>
      <c r="I701" t="s">
        <v>92</v>
      </c>
      <c r="J701" t="s">
        <v>16</v>
      </c>
      <c r="K701" s="2">
        <v>16</v>
      </c>
      <c r="L701" s="2">
        <v>100</v>
      </c>
      <c r="M701" s="25">
        <v>4</v>
      </c>
      <c r="N701" s="40">
        <f t="shared" si="62"/>
        <v>1</v>
      </c>
      <c r="O701" s="41" t="str">
        <f t="shared" si="63"/>
        <v>4</v>
      </c>
      <c r="P701" s="41">
        <f t="shared" si="64"/>
        <v>0</v>
      </c>
      <c r="Q701" s="42">
        <f t="shared" si="65"/>
        <v>240</v>
      </c>
      <c r="R701" s="42">
        <f t="shared" si="66"/>
        <v>4</v>
      </c>
      <c r="U701" s="39"/>
      <c r="V701" s="39"/>
      <c r="W701" s="10"/>
      <c r="X701" s="6"/>
    </row>
    <row r="702" spans="1:24">
      <c r="A702" s="44">
        <v>45413</v>
      </c>
      <c r="B702" s="1" t="str">
        <f t="shared" si="61"/>
        <v>mayo</v>
      </c>
      <c r="C702" t="s">
        <v>105</v>
      </c>
      <c r="D702" t="s">
        <v>106</v>
      </c>
      <c r="E702" t="str">
        <f>+VLOOKUP(F702,'[1]DIVIPOLA MPIO'!$A$5:$B$1125,2,0)</f>
        <v>Huila</v>
      </c>
      <c r="F702" t="s">
        <v>138</v>
      </c>
      <c r="G702" t="s">
        <v>139</v>
      </c>
      <c r="H702" t="s">
        <v>117</v>
      </c>
      <c r="I702" t="s">
        <v>92</v>
      </c>
      <c r="J702" t="s">
        <v>16</v>
      </c>
      <c r="K702" s="2">
        <v>24</v>
      </c>
      <c r="L702" s="2">
        <v>150</v>
      </c>
      <c r="M702" s="25">
        <v>6</v>
      </c>
      <c r="N702" s="40">
        <f t="shared" si="62"/>
        <v>1</v>
      </c>
      <c r="O702" s="41" t="str">
        <f t="shared" si="63"/>
        <v>6</v>
      </c>
      <c r="P702" s="41">
        <f t="shared" si="64"/>
        <v>0</v>
      </c>
      <c r="Q702" s="42">
        <f t="shared" si="65"/>
        <v>360</v>
      </c>
      <c r="R702" s="42">
        <f t="shared" si="66"/>
        <v>6</v>
      </c>
      <c r="U702" s="39"/>
      <c r="V702" s="39"/>
      <c r="W702" s="10"/>
      <c r="X702" s="6"/>
    </row>
    <row r="703" spans="1:24">
      <c r="A703" s="44">
        <v>45413</v>
      </c>
      <c r="B703" s="1" t="str">
        <f t="shared" si="61"/>
        <v>mayo</v>
      </c>
      <c r="C703" t="s">
        <v>105</v>
      </c>
      <c r="D703" t="s">
        <v>106</v>
      </c>
      <c r="E703" t="str">
        <f>+VLOOKUP(F703,'[1]DIVIPOLA MPIO'!$A$5:$B$1125,2,0)</f>
        <v>Huila</v>
      </c>
      <c r="F703" t="s">
        <v>138</v>
      </c>
      <c r="G703" t="s">
        <v>140</v>
      </c>
      <c r="H703" t="s">
        <v>117</v>
      </c>
      <c r="I703" t="s">
        <v>92</v>
      </c>
      <c r="J703" t="s">
        <v>16</v>
      </c>
      <c r="K703" s="2">
        <v>40</v>
      </c>
      <c r="L703" s="2">
        <v>250</v>
      </c>
      <c r="M703" s="25">
        <v>10</v>
      </c>
      <c r="N703" s="40">
        <f t="shared" si="62"/>
        <v>2</v>
      </c>
      <c r="O703" s="41" t="str">
        <f t="shared" si="63"/>
        <v>10</v>
      </c>
      <c r="P703" s="41">
        <f t="shared" si="64"/>
        <v>0</v>
      </c>
      <c r="Q703" s="42">
        <f t="shared" si="65"/>
        <v>600</v>
      </c>
      <c r="R703" s="42">
        <f t="shared" si="66"/>
        <v>10</v>
      </c>
      <c r="U703" s="39"/>
      <c r="V703" s="39"/>
      <c r="W703" s="10"/>
      <c r="X703" s="6"/>
    </row>
    <row r="704" spans="1:24">
      <c r="A704" s="44">
        <v>45413</v>
      </c>
      <c r="B704" s="1" t="str">
        <f t="shared" si="61"/>
        <v>mayo</v>
      </c>
      <c r="C704" t="s">
        <v>105</v>
      </c>
      <c r="D704" t="s">
        <v>106</v>
      </c>
      <c r="E704" t="str">
        <f>+VLOOKUP(F704,'[1]DIVIPOLA MPIO'!$A$5:$B$1125,2,0)</f>
        <v>Tolima</v>
      </c>
      <c r="F704" t="s">
        <v>141</v>
      </c>
      <c r="G704" t="s">
        <v>142</v>
      </c>
      <c r="H704" t="s">
        <v>110</v>
      </c>
      <c r="I704" t="s">
        <v>92</v>
      </c>
      <c r="J704" t="s">
        <v>16</v>
      </c>
      <c r="K704" s="2">
        <v>32</v>
      </c>
      <c r="L704" s="2">
        <v>200</v>
      </c>
      <c r="M704" s="25">
        <v>8</v>
      </c>
      <c r="N704" s="40">
        <f t="shared" si="62"/>
        <v>1</v>
      </c>
      <c r="O704" s="41" t="str">
        <f t="shared" si="63"/>
        <v>8</v>
      </c>
      <c r="P704" s="41">
        <f t="shared" si="64"/>
        <v>0</v>
      </c>
      <c r="Q704" s="42">
        <f t="shared" si="65"/>
        <v>480</v>
      </c>
      <c r="R704" s="42">
        <f t="shared" si="66"/>
        <v>8</v>
      </c>
      <c r="U704" s="39"/>
      <c r="V704" s="39"/>
      <c r="W704" s="10"/>
      <c r="X704" s="6"/>
    </row>
    <row r="705" spans="1:24">
      <c r="A705" s="44">
        <v>45413</v>
      </c>
      <c r="B705" s="1" t="str">
        <f t="shared" si="61"/>
        <v>mayo</v>
      </c>
      <c r="C705" t="s">
        <v>105</v>
      </c>
      <c r="D705" t="s">
        <v>106</v>
      </c>
      <c r="E705" t="str">
        <f>+VLOOKUP(F705,'[1]DIVIPOLA MPIO'!$A$5:$B$1125,2,0)</f>
        <v>Tolima</v>
      </c>
      <c r="F705" t="s">
        <v>141</v>
      </c>
      <c r="G705" t="s">
        <v>143</v>
      </c>
      <c r="H705" t="s">
        <v>109</v>
      </c>
      <c r="I705" t="s">
        <v>92</v>
      </c>
      <c r="J705" t="s">
        <v>16</v>
      </c>
      <c r="K705" s="2">
        <v>2</v>
      </c>
      <c r="L705" s="2">
        <v>12.5</v>
      </c>
      <c r="M705" s="25">
        <v>30</v>
      </c>
      <c r="N705" s="40">
        <f t="shared" si="62"/>
        <v>2</v>
      </c>
      <c r="O705" s="41" t="str">
        <f t="shared" si="63"/>
        <v>30</v>
      </c>
      <c r="P705" s="41">
        <f t="shared" si="64"/>
        <v>0</v>
      </c>
      <c r="Q705" s="42">
        <f t="shared" si="65"/>
        <v>1800</v>
      </c>
      <c r="R705" s="42">
        <f t="shared" si="66"/>
        <v>30</v>
      </c>
      <c r="U705" s="39"/>
      <c r="V705" s="39"/>
      <c r="W705" s="10"/>
      <c r="X705" s="6"/>
    </row>
    <row r="706" spans="1:24">
      <c r="A706" s="44">
        <v>45413</v>
      </c>
      <c r="B706" s="1" t="str">
        <f t="shared" si="61"/>
        <v>mayo</v>
      </c>
      <c r="C706" t="s">
        <v>105</v>
      </c>
      <c r="D706" t="s">
        <v>106</v>
      </c>
      <c r="E706" t="str">
        <f>+VLOOKUP(F706,'[1]DIVIPOLA MPIO'!$A$5:$B$1125,2,0)</f>
        <v>Tolima</v>
      </c>
      <c r="F706" t="s">
        <v>141</v>
      </c>
      <c r="G706" t="s">
        <v>143</v>
      </c>
      <c r="H706" t="s">
        <v>110</v>
      </c>
      <c r="I706" t="s">
        <v>92</v>
      </c>
      <c r="J706" t="s">
        <v>16</v>
      </c>
      <c r="K706" s="2">
        <v>42</v>
      </c>
      <c r="L706" s="2">
        <v>262.5</v>
      </c>
      <c r="M706" s="25">
        <v>10</v>
      </c>
      <c r="N706" s="40">
        <f t="shared" si="62"/>
        <v>2</v>
      </c>
      <c r="O706" s="41" t="str">
        <f t="shared" si="63"/>
        <v>10</v>
      </c>
      <c r="P706" s="41">
        <f t="shared" si="64"/>
        <v>0</v>
      </c>
      <c r="Q706" s="42">
        <f t="shared" si="65"/>
        <v>600</v>
      </c>
      <c r="R706" s="42">
        <f t="shared" si="66"/>
        <v>10</v>
      </c>
      <c r="U706" s="39"/>
      <c r="V706" s="39"/>
      <c r="W706" s="10"/>
      <c r="X706" s="6"/>
    </row>
    <row r="707" spans="1:24">
      <c r="A707" s="44">
        <v>45413</v>
      </c>
      <c r="B707" s="1" t="str">
        <f t="shared" ref="B707:B770" si="67">TEXT(A707,"mmmm")</f>
        <v>mayo</v>
      </c>
      <c r="C707" t="s">
        <v>105</v>
      </c>
      <c r="D707" t="s">
        <v>106</v>
      </c>
      <c r="E707" t="str">
        <f>+VLOOKUP(F707,'[1]DIVIPOLA MPIO'!$A$5:$B$1125,2,0)</f>
        <v>Tolima</v>
      </c>
      <c r="F707" t="s">
        <v>141</v>
      </c>
      <c r="G707" t="s">
        <v>144</v>
      </c>
      <c r="H707" t="s">
        <v>109</v>
      </c>
      <c r="I707" t="s">
        <v>92</v>
      </c>
      <c r="J707" t="s">
        <v>16</v>
      </c>
      <c r="K707" s="2">
        <v>2</v>
      </c>
      <c r="L707" s="2">
        <v>12.5</v>
      </c>
      <c r="M707" s="25">
        <v>30</v>
      </c>
      <c r="N707" s="40">
        <f t="shared" ref="N707:N770" si="68">LEN($M707)</f>
        <v>2</v>
      </c>
      <c r="O707" s="41" t="str">
        <f t="shared" ref="O707:O770" si="69">IF(N707="1",$M707,IF(N707=2,LEFT($M707,2),LEFT($M707,2)))</f>
        <v>30</v>
      </c>
      <c r="P707" s="41">
        <f t="shared" ref="P707:P770" si="70">IF(N707&lt;=2,0,MID($M707,3,3))</f>
        <v>0</v>
      </c>
      <c r="Q707" s="42">
        <f t="shared" ref="Q707:Q770" si="71">(O707*60)+P707</f>
        <v>1800</v>
      </c>
      <c r="R707" s="42">
        <f t="shared" ref="R707:R770" si="72">+Q707/60</f>
        <v>30</v>
      </c>
      <c r="U707" s="39"/>
      <c r="V707" s="39"/>
      <c r="W707" s="10"/>
      <c r="X707" s="6"/>
    </row>
    <row r="708" spans="1:24">
      <c r="A708" s="44">
        <v>45413</v>
      </c>
      <c r="B708" s="1" t="str">
        <f t="shared" si="67"/>
        <v>mayo</v>
      </c>
      <c r="C708" t="s">
        <v>105</v>
      </c>
      <c r="D708" t="s">
        <v>106</v>
      </c>
      <c r="E708" t="str">
        <f>+VLOOKUP(F708,'[1]DIVIPOLA MPIO'!$A$5:$B$1125,2,0)</f>
        <v>Tolima</v>
      </c>
      <c r="F708" t="s">
        <v>141</v>
      </c>
      <c r="G708" t="s">
        <v>144</v>
      </c>
      <c r="H708" t="s">
        <v>111</v>
      </c>
      <c r="I708" t="s">
        <v>92</v>
      </c>
      <c r="J708" t="s">
        <v>16</v>
      </c>
      <c r="K708" s="2">
        <v>8</v>
      </c>
      <c r="L708" s="2">
        <v>50</v>
      </c>
      <c r="M708" s="25">
        <v>2</v>
      </c>
      <c r="N708" s="40">
        <f t="shared" si="68"/>
        <v>1</v>
      </c>
      <c r="O708" s="41" t="str">
        <f t="shared" si="69"/>
        <v>2</v>
      </c>
      <c r="P708" s="41">
        <f t="shared" si="70"/>
        <v>0</v>
      </c>
      <c r="Q708" s="42">
        <f t="shared" si="71"/>
        <v>120</v>
      </c>
      <c r="R708" s="42">
        <f t="shared" si="72"/>
        <v>2</v>
      </c>
      <c r="U708" s="39"/>
      <c r="V708" s="39"/>
      <c r="W708" s="10"/>
      <c r="X708" s="6"/>
    </row>
    <row r="709" spans="1:24">
      <c r="A709" s="44">
        <v>45413</v>
      </c>
      <c r="B709" s="1" t="str">
        <f t="shared" si="67"/>
        <v>mayo</v>
      </c>
      <c r="C709" t="s">
        <v>105</v>
      </c>
      <c r="D709" t="s">
        <v>106</v>
      </c>
      <c r="E709" t="str">
        <f>+VLOOKUP(F709,'[1]DIVIPOLA MPIO'!$A$5:$B$1125,2,0)</f>
        <v>Huila</v>
      </c>
      <c r="F709" t="s">
        <v>145</v>
      </c>
      <c r="G709" t="s">
        <v>146</v>
      </c>
      <c r="H709" t="s">
        <v>117</v>
      </c>
      <c r="I709" t="s">
        <v>92</v>
      </c>
      <c r="J709" t="s">
        <v>16</v>
      </c>
      <c r="K709" s="2">
        <v>4</v>
      </c>
      <c r="L709" s="2">
        <v>25</v>
      </c>
      <c r="M709" s="25">
        <v>1</v>
      </c>
      <c r="N709" s="40">
        <f t="shared" si="68"/>
        <v>1</v>
      </c>
      <c r="O709" s="41" t="str">
        <f t="shared" si="69"/>
        <v>1</v>
      </c>
      <c r="P709" s="41">
        <f t="shared" si="70"/>
        <v>0</v>
      </c>
      <c r="Q709" s="42">
        <f t="shared" si="71"/>
        <v>60</v>
      </c>
      <c r="R709" s="42">
        <f t="shared" si="72"/>
        <v>1</v>
      </c>
      <c r="U709" s="39"/>
      <c r="V709" s="39"/>
      <c r="W709" s="10"/>
      <c r="X709" s="6"/>
    </row>
    <row r="710" spans="1:24">
      <c r="A710" s="44">
        <v>45413</v>
      </c>
      <c r="B710" s="1" t="str">
        <f t="shared" si="67"/>
        <v>mayo</v>
      </c>
      <c r="C710" t="s">
        <v>105</v>
      </c>
      <c r="D710" t="s">
        <v>106</v>
      </c>
      <c r="E710" t="str">
        <f>+VLOOKUP(F710,'[1]DIVIPOLA MPIO'!$A$5:$B$1125,2,0)</f>
        <v>Tolima</v>
      </c>
      <c r="F710" t="s">
        <v>149</v>
      </c>
      <c r="G710" t="s">
        <v>150</v>
      </c>
      <c r="H710" t="s">
        <v>109</v>
      </c>
      <c r="I710" t="s">
        <v>92</v>
      </c>
      <c r="J710" t="s">
        <v>16</v>
      </c>
      <c r="K710" s="2">
        <v>6</v>
      </c>
      <c r="L710" s="2">
        <v>37.5</v>
      </c>
      <c r="M710" s="25">
        <v>1</v>
      </c>
      <c r="N710" s="40">
        <f t="shared" si="68"/>
        <v>1</v>
      </c>
      <c r="O710" s="41" t="str">
        <f t="shared" si="69"/>
        <v>1</v>
      </c>
      <c r="P710" s="41">
        <f t="shared" si="70"/>
        <v>0</v>
      </c>
      <c r="Q710" s="42">
        <f t="shared" si="71"/>
        <v>60</v>
      </c>
      <c r="R710" s="42">
        <f t="shared" si="72"/>
        <v>1</v>
      </c>
      <c r="U710" s="39"/>
      <c r="V710" s="39"/>
      <c r="W710" s="10"/>
      <c r="X710" s="6"/>
    </row>
    <row r="711" spans="1:24">
      <c r="A711" s="44">
        <v>45413</v>
      </c>
      <c r="B711" s="1" t="str">
        <f t="shared" si="67"/>
        <v>mayo</v>
      </c>
      <c r="C711" t="s">
        <v>105</v>
      </c>
      <c r="D711" t="s">
        <v>106</v>
      </c>
      <c r="E711" t="str">
        <f>+VLOOKUP(F711,'[1]DIVIPOLA MPIO'!$A$5:$B$1125,2,0)</f>
        <v>Tolima</v>
      </c>
      <c r="F711" t="s">
        <v>149</v>
      </c>
      <c r="G711" t="s">
        <v>150</v>
      </c>
      <c r="H711" t="s">
        <v>109</v>
      </c>
      <c r="I711" t="s">
        <v>92</v>
      </c>
      <c r="J711" t="s">
        <v>123</v>
      </c>
      <c r="K711" s="2">
        <v>2</v>
      </c>
      <c r="L711" s="2">
        <v>12.5</v>
      </c>
      <c r="M711" s="25">
        <v>30</v>
      </c>
      <c r="N711" s="40">
        <f t="shared" si="68"/>
        <v>2</v>
      </c>
      <c r="O711" s="41" t="str">
        <f t="shared" si="69"/>
        <v>30</v>
      </c>
      <c r="P711" s="41">
        <f t="shared" si="70"/>
        <v>0</v>
      </c>
      <c r="Q711" s="42">
        <f t="shared" si="71"/>
        <v>1800</v>
      </c>
      <c r="R711" s="42">
        <f t="shared" si="72"/>
        <v>30</v>
      </c>
      <c r="U711" s="39"/>
      <c r="V711" s="39"/>
      <c r="W711" s="10"/>
      <c r="X711" s="6"/>
    </row>
    <row r="712" spans="1:24">
      <c r="A712" s="44">
        <v>45413</v>
      </c>
      <c r="B712" s="1" t="str">
        <f t="shared" si="67"/>
        <v>mayo</v>
      </c>
      <c r="C712" t="s">
        <v>105</v>
      </c>
      <c r="D712" t="s">
        <v>106</v>
      </c>
      <c r="E712" t="str">
        <f>+VLOOKUP(F712,'[1]DIVIPOLA MPIO'!$A$5:$B$1125,2,0)</f>
        <v>Tolima</v>
      </c>
      <c r="F712" t="s">
        <v>149</v>
      </c>
      <c r="G712" t="s">
        <v>150</v>
      </c>
      <c r="H712" t="s">
        <v>111</v>
      </c>
      <c r="I712" t="s">
        <v>92</v>
      </c>
      <c r="J712" t="s">
        <v>16</v>
      </c>
      <c r="K712" s="2">
        <v>24</v>
      </c>
      <c r="L712" s="2">
        <v>150</v>
      </c>
      <c r="M712" s="25">
        <v>6</v>
      </c>
      <c r="N712" s="40">
        <f t="shared" si="68"/>
        <v>1</v>
      </c>
      <c r="O712" s="41" t="str">
        <f t="shared" si="69"/>
        <v>6</v>
      </c>
      <c r="P712" s="41">
        <f t="shared" si="70"/>
        <v>0</v>
      </c>
      <c r="Q712" s="42">
        <f t="shared" si="71"/>
        <v>360</v>
      </c>
      <c r="R712" s="42">
        <f t="shared" si="72"/>
        <v>6</v>
      </c>
      <c r="U712" s="39"/>
      <c r="V712" s="39"/>
      <c r="W712" s="10"/>
      <c r="X712" s="6"/>
    </row>
    <row r="713" spans="1:24">
      <c r="A713" s="44">
        <v>45413</v>
      </c>
      <c r="B713" s="1" t="str">
        <f t="shared" si="67"/>
        <v>mayo</v>
      </c>
      <c r="C713" t="s">
        <v>105</v>
      </c>
      <c r="D713" t="s">
        <v>106</v>
      </c>
      <c r="E713" t="str">
        <f>+VLOOKUP(F713,'[1]DIVIPOLA MPIO'!$A$5:$B$1125,2,0)</f>
        <v>Tolima</v>
      </c>
      <c r="F713" t="s">
        <v>149</v>
      </c>
      <c r="G713" t="s">
        <v>150</v>
      </c>
      <c r="H713" t="s">
        <v>111</v>
      </c>
      <c r="I713" t="s">
        <v>92</v>
      </c>
      <c r="J713" t="s">
        <v>123</v>
      </c>
      <c r="K713" s="2">
        <v>32</v>
      </c>
      <c r="L713" s="2">
        <v>200</v>
      </c>
      <c r="M713" s="25">
        <v>8</v>
      </c>
      <c r="N713" s="40">
        <f t="shared" si="68"/>
        <v>1</v>
      </c>
      <c r="O713" s="41" t="str">
        <f t="shared" si="69"/>
        <v>8</v>
      </c>
      <c r="P713" s="41">
        <f t="shared" si="70"/>
        <v>0</v>
      </c>
      <c r="Q713" s="42">
        <f t="shared" si="71"/>
        <v>480</v>
      </c>
      <c r="R713" s="42">
        <f t="shared" si="72"/>
        <v>8</v>
      </c>
      <c r="U713" s="39"/>
      <c r="V713" s="39"/>
      <c r="W713" s="10"/>
      <c r="X713" s="6"/>
    </row>
    <row r="714" spans="1:24">
      <c r="A714" s="44">
        <v>45413</v>
      </c>
      <c r="B714" s="1" t="str">
        <f t="shared" si="67"/>
        <v>mayo</v>
      </c>
      <c r="C714" t="s">
        <v>346</v>
      </c>
      <c r="D714" t="s">
        <v>347</v>
      </c>
      <c r="E714" t="str">
        <f>+VLOOKUP(F714,'[1]DIVIPOLA MPIO'!$A$5:$B$1125,2,0)</f>
        <v>Casanare</v>
      </c>
      <c r="F714" t="s">
        <v>465</v>
      </c>
      <c r="G714" t="s">
        <v>348</v>
      </c>
      <c r="H714" t="s">
        <v>374</v>
      </c>
      <c r="I714" t="s">
        <v>15</v>
      </c>
      <c r="J714" t="s">
        <v>16</v>
      </c>
      <c r="K714" s="2">
        <v>10</v>
      </c>
      <c r="L714" s="2">
        <v>2055</v>
      </c>
      <c r="M714" s="25">
        <v>3420</v>
      </c>
      <c r="N714" s="40">
        <f t="shared" si="68"/>
        <v>4</v>
      </c>
      <c r="O714" s="41" t="str">
        <f t="shared" si="69"/>
        <v>34</v>
      </c>
      <c r="P714" s="41" t="str">
        <f t="shared" si="70"/>
        <v>20</v>
      </c>
      <c r="Q714" s="42">
        <f t="shared" si="71"/>
        <v>2060</v>
      </c>
      <c r="R714" s="42">
        <f t="shared" si="72"/>
        <v>34.333333333333336</v>
      </c>
      <c r="U714" s="39"/>
      <c r="V714" s="39"/>
      <c r="W714" s="10"/>
      <c r="X714" s="6"/>
    </row>
    <row r="715" spans="1:24">
      <c r="A715" s="44">
        <v>45413</v>
      </c>
      <c r="B715" s="1" t="str">
        <f t="shared" si="67"/>
        <v>mayo</v>
      </c>
      <c r="C715" t="s">
        <v>346</v>
      </c>
      <c r="D715" t="s">
        <v>347</v>
      </c>
      <c r="E715" t="str">
        <f>+VLOOKUP(F715,'[1]DIVIPOLA MPIO'!$A$5:$B$1125,2,0)</f>
        <v>Casanare</v>
      </c>
      <c r="F715" t="s">
        <v>465</v>
      </c>
      <c r="G715" t="s">
        <v>348</v>
      </c>
      <c r="H715" t="s">
        <v>375</v>
      </c>
      <c r="I715" t="s">
        <v>15</v>
      </c>
      <c r="J715" t="s">
        <v>16</v>
      </c>
      <c r="K715" s="2">
        <v>7</v>
      </c>
      <c r="L715" s="2">
        <v>1140</v>
      </c>
      <c r="M715" s="25">
        <v>19</v>
      </c>
      <c r="N715" s="40">
        <f t="shared" si="68"/>
        <v>2</v>
      </c>
      <c r="O715" s="41" t="str">
        <f t="shared" si="69"/>
        <v>19</v>
      </c>
      <c r="P715" s="41">
        <f t="shared" si="70"/>
        <v>0</v>
      </c>
      <c r="Q715" s="42">
        <f t="shared" si="71"/>
        <v>1140</v>
      </c>
      <c r="R715" s="42">
        <f t="shared" si="72"/>
        <v>19</v>
      </c>
      <c r="U715" s="39"/>
      <c r="V715" s="39"/>
      <c r="W715" s="10"/>
      <c r="X715" s="6"/>
    </row>
    <row r="716" spans="1:24">
      <c r="A716" s="44">
        <v>45413</v>
      </c>
      <c r="B716" s="1" t="str">
        <f t="shared" si="67"/>
        <v>mayo</v>
      </c>
      <c r="C716" t="s">
        <v>346</v>
      </c>
      <c r="D716" t="s">
        <v>347</v>
      </c>
      <c r="E716" t="str">
        <f>+VLOOKUP(F716,'[1]DIVIPOLA MPIO'!$A$5:$B$1125,2,0)</f>
        <v>Casanare</v>
      </c>
      <c r="F716" t="s">
        <v>465</v>
      </c>
      <c r="G716" t="s">
        <v>348</v>
      </c>
      <c r="H716" t="s">
        <v>349</v>
      </c>
      <c r="I716" t="s">
        <v>15</v>
      </c>
      <c r="J716" t="s">
        <v>16</v>
      </c>
      <c r="K716" s="2">
        <v>7</v>
      </c>
      <c r="L716" s="2">
        <v>1290</v>
      </c>
      <c r="M716" s="25">
        <v>2130</v>
      </c>
      <c r="N716" s="40">
        <f t="shared" si="68"/>
        <v>4</v>
      </c>
      <c r="O716" s="41" t="str">
        <f t="shared" si="69"/>
        <v>21</v>
      </c>
      <c r="P716" s="41" t="str">
        <f t="shared" si="70"/>
        <v>30</v>
      </c>
      <c r="Q716" s="42">
        <f t="shared" si="71"/>
        <v>1290</v>
      </c>
      <c r="R716" s="42">
        <f t="shared" si="72"/>
        <v>21.5</v>
      </c>
      <c r="U716" s="39"/>
      <c r="V716" s="39"/>
      <c r="W716" s="10"/>
      <c r="X716" s="6"/>
    </row>
    <row r="717" spans="1:24">
      <c r="A717" s="44">
        <v>45413</v>
      </c>
      <c r="B717" s="1" t="str">
        <f t="shared" si="67"/>
        <v>mayo</v>
      </c>
      <c r="C717" t="s">
        <v>275</v>
      </c>
      <c r="D717" t="s">
        <v>276</v>
      </c>
      <c r="E717" t="str">
        <f>+VLOOKUP(F717,'[1]DIVIPOLA MPIO'!$A$5:$B$1125,2,0)</f>
        <v>Casanare</v>
      </c>
      <c r="F717" t="s">
        <v>201</v>
      </c>
      <c r="G717" t="s">
        <v>277</v>
      </c>
      <c r="H717" t="s">
        <v>279</v>
      </c>
      <c r="I717" t="s">
        <v>15</v>
      </c>
      <c r="J717" t="s">
        <v>16</v>
      </c>
      <c r="K717" s="2">
        <v>159</v>
      </c>
      <c r="L717" s="2">
        <v>2776</v>
      </c>
      <c r="M717" s="25">
        <v>3954</v>
      </c>
      <c r="N717" s="40">
        <f t="shared" si="68"/>
        <v>4</v>
      </c>
      <c r="O717" s="41" t="str">
        <f t="shared" si="69"/>
        <v>39</v>
      </c>
      <c r="P717" s="41" t="str">
        <f t="shared" si="70"/>
        <v>54</v>
      </c>
      <c r="Q717" s="42">
        <f t="shared" si="71"/>
        <v>2394</v>
      </c>
      <c r="R717" s="42">
        <f t="shared" si="72"/>
        <v>39.9</v>
      </c>
      <c r="U717" s="39"/>
      <c r="V717" s="39"/>
      <c r="W717" s="10"/>
      <c r="X717" s="6"/>
    </row>
    <row r="718" spans="1:24">
      <c r="A718" s="44">
        <v>45413</v>
      </c>
      <c r="B718" s="1" t="str">
        <f t="shared" si="67"/>
        <v>mayo</v>
      </c>
      <c r="C718" t="s">
        <v>275</v>
      </c>
      <c r="D718" t="s">
        <v>276</v>
      </c>
      <c r="E718" t="str">
        <f>+VLOOKUP(F718,'[1]DIVIPOLA MPIO'!$A$5:$B$1125,2,0)</f>
        <v>Casanare</v>
      </c>
      <c r="F718" t="s">
        <v>201</v>
      </c>
      <c r="G718" t="s">
        <v>277</v>
      </c>
      <c r="H718" t="s">
        <v>280</v>
      </c>
      <c r="I718" t="s">
        <v>15</v>
      </c>
      <c r="J718" t="s">
        <v>16</v>
      </c>
      <c r="K718" s="2">
        <v>141</v>
      </c>
      <c r="L718" s="2">
        <v>2694</v>
      </c>
      <c r="M718" s="25">
        <v>3524</v>
      </c>
      <c r="N718" s="40">
        <f t="shared" si="68"/>
        <v>4</v>
      </c>
      <c r="O718" s="41" t="str">
        <f t="shared" si="69"/>
        <v>35</v>
      </c>
      <c r="P718" s="41" t="str">
        <f t="shared" si="70"/>
        <v>24</v>
      </c>
      <c r="Q718" s="42">
        <f t="shared" si="71"/>
        <v>2124</v>
      </c>
      <c r="R718" s="42">
        <f t="shared" si="72"/>
        <v>35.4</v>
      </c>
      <c r="U718" s="39"/>
      <c r="V718" s="39"/>
      <c r="W718" s="10"/>
      <c r="X718" s="6"/>
    </row>
    <row r="719" spans="1:24">
      <c r="A719" s="44">
        <v>45413</v>
      </c>
      <c r="B719" s="1" t="str">
        <f t="shared" si="67"/>
        <v>mayo</v>
      </c>
      <c r="C719" t="s">
        <v>151</v>
      </c>
      <c r="D719" t="s">
        <v>152</v>
      </c>
      <c r="E719" t="str">
        <f>+VLOOKUP(F719,'[1]DIVIPOLA MPIO'!$A$5:$B$1125,2,0)</f>
        <v>Casanare</v>
      </c>
      <c r="F719" t="s">
        <v>460</v>
      </c>
      <c r="G719" t="s">
        <v>154</v>
      </c>
      <c r="H719" t="s">
        <v>350</v>
      </c>
      <c r="I719" t="s">
        <v>15</v>
      </c>
      <c r="J719" t="s">
        <v>16</v>
      </c>
      <c r="K719" s="2">
        <v>16</v>
      </c>
      <c r="L719" s="2">
        <v>4020</v>
      </c>
      <c r="M719" s="25">
        <v>67</v>
      </c>
      <c r="N719" s="40">
        <f t="shared" si="68"/>
        <v>2</v>
      </c>
      <c r="O719" s="41" t="str">
        <f t="shared" si="69"/>
        <v>67</v>
      </c>
      <c r="P719" s="41">
        <f t="shared" si="70"/>
        <v>0</v>
      </c>
      <c r="Q719" s="42">
        <f t="shared" si="71"/>
        <v>4020</v>
      </c>
      <c r="R719" s="42">
        <f t="shared" si="72"/>
        <v>67</v>
      </c>
      <c r="U719" s="39"/>
      <c r="V719" s="39"/>
      <c r="W719" s="10"/>
      <c r="X719" s="6"/>
    </row>
    <row r="720" spans="1:24">
      <c r="A720" s="44">
        <v>45413</v>
      </c>
      <c r="B720" s="1" t="str">
        <f t="shared" si="67"/>
        <v>mayo</v>
      </c>
      <c r="C720" t="s">
        <v>151</v>
      </c>
      <c r="D720" t="s">
        <v>152</v>
      </c>
      <c r="E720" t="str">
        <f>+VLOOKUP(F720,'[1]DIVIPOLA MPIO'!$A$5:$B$1125,2,0)</f>
        <v>Casanare</v>
      </c>
      <c r="F720" t="s">
        <v>460</v>
      </c>
      <c r="G720" t="s">
        <v>154</v>
      </c>
      <c r="H720" t="s">
        <v>155</v>
      </c>
      <c r="I720" t="s">
        <v>15</v>
      </c>
      <c r="J720" t="s">
        <v>16</v>
      </c>
      <c r="K720" s="2">
        <v>12</v>
      </c>
      <c r="L720" s="2">
        <v>2370</v>
      </c>
      <c r="M720" s="25">
        <v>3930</v>
      </c>
      <c r="N720" s="40">
        <f t="shared" si="68"/>
        <v>4</v>
      </c>
      <c r="O720" s="41" t="str">
        <f t="shared" si="69"/>
        <v>39</v>
      </c>
      <c r="P720" s="41" t="str">
        <f t="shared" si="70"/>
        <v>30</v>
      </c>
      <c r="Q720" s="42">
        <f t="shared" si="71"/>
        <v>2370</v>
      </c>
      <c r="R720" s="42">
        <f t="shared" si="72"/>
        <v>39.5</v>
      </c>
      <c r="U720" s="39"/>
      <c r="V720" s="39"/>
      <c r="W720" s="10"/>
      <c r="X720" s="6"/>
    </row>
    <row r="721" spans="1:24">
      <c r="A721" s="44">
        <v>45413</v>
      </c>
      <c r="B721" s="1" t="str">
        <f t="shared" si="67"/>
        <v>mayo</v>
      </c>
      <c r="C721" t="s">
        <v>151</v>
      </c>
      <c r="D721" t="s">
        <v>152</v>
      </c>
      <c r="E721" t="str">
        <f>+VLOOKUP(F721,'[1]DIVIPOLA MPIO'!$A$5:$B$1125,2,0)</f>
        <v>Casanare</v>
      </c>
      <c r="F721" t="s">
        <v>460</v>
      </c>
      <c r="G721" t="s">
        <v>154</v>
      </c>
      <c r="H721" t="s">
        <v>351</v>
      </c>
      <c r="I721" t="s">
        <v>157</v>
      </c>
      <c r="J721" t="s">
        <v>16</v>
      </c>
      <c r="K721" s="2">
        <v>19</v>
      </c>
      <c r="L721" s="2">
        <v>2940</v>
      </c>
      <c r="M721" s="25">
        <v>49</v>
      </c>
      <c r="N721" s="40">
        <f t="shared" si="68"/>
        <v>2</v>
      </c>
      <c r="O721" s="41" t="str">
        <f t="shared" si="69"/>
        <v>49</v>
      </c>
      <c r="P721" s="41">
        <f t="shared" si="70"/>
        <v>0</v>
      </c>
      <c r="Q721" s="42">
        <f t="shared" si="71"/>
        <v>2940</v>
      </c>
      <c r="R721" s="42">
        <f t="shared" si="72"/>
        <v>49</v>
      </c>
      <c r="U721" s="39"/>
      <c r="V721" s="39"/>
      <c r="W721" s="10"/>
      <c r="X721" s="6"/>
    </row>
    <row r="722" spans="1:24">
      <c r="A722" s="44">
        <v>45413</v>
      </c>
      <c r="B722" s="1" t="str">
        <f t="shared" si="67"/>
        <v>mayo</v>
      </c>
      <c r="C722" t="s">
        <v>151</v>
      </c>
      <c r="D722" t="s">
        <v>152</v>
      </c>
      <c r="E722" t="str">
        <f>+VLOOKUP(F722,'[1]DIVIPOLA MPIO'!$A$5:$B$1125,2,0)</f>
        <v>Casanare</v>
      </c>
      <c r="F722" t="s">
        <v>460</v>
      </c>
      <c r="G722" t="s">
        <v>154</v>
      </c>
      <c r="H722" t="s">
        <v>156</v>
      </c>
      <c r="I722" t="s">
        <v>157</v>
      </c>
      <c r="J722" t="s">
        <v>16</v>
      </c>
      <c r="K722" s="2">
        <v>11</v>
      </c>
      <c r="L722" s="2">
        <v>2630</v>
      </c>
      <c r="M722" s="25">
        <v>4355</v>
      </c>
      <c r="N722" s="40">
        <f t="shared" si="68"/>
        <v>4</v>
      </c>
      <c r="O722" s="41" t="str">
        <f t="shared" si="69"/>
        <v>43</v>
      </c>
      <c r="P722" s="41" t="str">
        <f t="shared" si="70"/>
        <v>55</v>
      </c>
      <c r="Q722" s="42">
        <f t="shared" si="71"/>
        <v>2635</v>
      </c>
      <c r="R722" s="42">
        <f t="shared" si="72"/>
        <v>43.916666666666664</v>
      </c>
      <c r="U722" s="39"/>
      <c r="V722" s="39"/>
      <c r="W722" s="10"/>
      <c r="X722" s="6"/>
    </row>
    <row r="723" spans="1:24">
      <c r="A723" s="44">
        <v>45413</v>
      </c>
      <c r="B723" s="1" t="str">
        <f t="shared" si="67"/>
        <v>mayo</v>
      </c>
      <c r="C723" t="s">
        <v>151</v>
      </c>
      <c r="D723" t="s">
        <v>152</v>
      </c>
      <c r="E723" t="str">
        <f>+VLOOKUP(F723,'[1]DIVIPOLA MPIO'!$A$5:$B$1125,2,0)</f>
        <v>Meta</v>
      </c>
      <c r="F723" t="s">
        <v>457</v>
      </c>
      <c r="G723" t="s">
        <v>154</v>
      </c>
      <c r="H723" t="s">
        <v>352</v>
      </c>
      <c r="I723" t="s">
        <v>15</v>
      </c>
      <c r="J723" t="s">
        <v>16</v>
      </c>
      <c r="K723" s="2">
        <v>15</v>
      </c>
      <c r="L723" s="2">
        <v>1680</v>
      </c>
      <c r="M723" s="25">
        <v>28</v>
      </c>
      <c r="N723" s="40">
        <f t="shared" si="68"/>
        <v>2</v>
      </c>
      <c r="O723" s="41" t="str">
        <f t="shared" si="69"/>
        <v>28</v>
      </c>
      <c r="P723" s="41">
        <f t="shared" si="70"/>
        <v>0</v>
      </c>
      <c r="Q723" s="42">
        <f t="shared" si="71"/>
        <v>1680</v>
      </c>
      <c r="R723" s="42">
        <f t="shared" si="72"/>
        <v>28</v>
      </c>
      <c r="U723" s="39"/>
      <c r="V723" s="39"/>
      <c r="W723" s="10"/>
      <c r="X723" s="6"/>
    </row>
    <row r="724" spans="1:24">
      <c r="A724" s="44">
        <v>45413</v>
      </c>
      <c r="B724" s="1" t="str">
        <f t="shared" si="67"/>
        <v>mayo</v>
      </c>
      <c r="C724" t="s">
        <v>151</v>
      </c>
      <c r="D724" t="s">
        <v>152</v>
      </c>
      <c r="E724" t="str">
        <f>+VLOOKUP(F724,'[1]DIVIPOLA MPIO'!$A$5:$B$1125,2,0)</f>
        <v>Meta</v>
      </c>
      <c r="F724" t="s">
        <v>457</v>
      </c>
      <c r="G724" t="s">
        <v>159</v>
      </c>
      <c r="H724" t="s">
        <v>160</v>
      </c>
      <c r="I724" t="s">
        <v>15</v>
      </c>
      <c r="J724" t="s">
        <v>16</v>
      </c>
      <c r="K724" s="2">
        <v>17</v>
      </c>
      <c r="L724" s="2">
        <v>3510</v>
      </c>
      <c r="M724" s="25">
        <v>5830</v>
      </c>
      <c r="N724" s="40">
        <f t="shared" si="68"/>
        <v>4</v>
      </c>
      <c r="O724" s="41" t="str">
        <f t="shared" si="69"/>
        <v>58</v>
      </c>
      <c r="P724" s="41" t="str">
        <f t="shared" si="70"/>
        <v>30</v>
      </c>
      <c r="Q724" s="42">
        <f t="shared" si="71"/>
        <v>3510</v>
      </c>
      <c r="R724" s="42">
        <f t="shared" si="72"/>
        <v>58.5</v>
      </c>
      <c r="U724" s="39"/>
      <c r="V724" s="39"/>
      <c r="W724" s="10"/>
      <c r="X724" s="6"/>
    </row>
    <row r="725" spans="1:24">
      <c r="A725" s="44">
        <v>45413</v>
      </c>
      <c r="B725" s="1" t="str">
        <f t="shared" si="67"/>
        <v>mayo</v>
      </c>
      <c r="C725" t="s">
        <v>151</v>
      </c>
      <c r="D725" t="s">
        <v>152</v>
      </c>
      <c r="E725" t="str">
        <f>+VLOOKUP(F725,'[1]DIVIPOLA MPIO'!$A$5:$B$1125,2,0)</f>
        <v>Meta</v>
      </c>
      <c r="F725" t="s">
        <v>457</v>
      </c>
      <c r="G725" t="s">
        <v>159</v>
      </c>
      <c r="H725" t="s">
        <v>161</v>
      </c>
      <c r="I725" t="s">
        <v>15</v>
      </c>
      <c r="J725" t="s">
        <v>16</v>
      </c>
      <c r="K725" s="2">
        <v>12</v>
      </c>
      <c r="L725" s="2">
        <v>3210</v>
      </c>
      <c r="M725" s="25">
        <v>5330</v>
      </c>
      <c r="N725" s="40">
        <f t="shared" si="68"/>
        <v>4</v>
      </c>
      <c r="O725" s="41" t="str">
        <f t="shared" si="69"/>
        <v>53</v>
      </c>
      <c r="P725" s="41" t="str">
        <f t="shared" si="70"/>
        <v>30</v>
      </c>
      <c r="Q725" s="42">
        <f t="shared" si="71"/>
        <v>3210</v>
      </c>
      <c r="R725" s="42">
        <f t="shared" si="72"/>
        <v>53.5</v>
      </c>
      <c r="U725" s="39"/>
      <c r="V725" s="39"/>
      <c r="W725" s="10"/>
      <c r="X725" s="6"/>
    </row>
    <row r="726" spans="1:24">
      <c r="A726" s="44">
        <v>45413</v>
      </c>
      <c r="B726" s="1" t="str">
        <f t="shared" si="67"/>
        <v>mayo</v>
      </c>
      <c r="C726" t="s">
        <v>167</v>
      </c>
      <c r="D726" t="s">
        <v>168</v>
      </c>
      <c r="E726" t="str">
        <f>+VLOOKUP(F726,'[1]DIVIPOLA MPIO'!$A$5:$B$1125,2,0)</f>
        <v>Casanare</v>
      </c>
      <c r="F726" t="s">
        <v>338</v>
      </c>
      <c r="G726" t="s">
        <v>353</v>
      </c>
      <c r="H726" t="s">
        <v>376</v>
      </c>
      <c r="I726" t="s">
        <v>92</v>
      </c>
      <c r="J726" t="s">
        <v>16</v>
      </c>
      <c r="K726" s="2">
        <v>310</v>
      </c>
      <c r="L726" s="2">
        <v>4340</v>
      </c>
      <c r="M726" s="25">
        <v>73</v>
      </c>
      <c r="N726" s="40">
        <f t="shared" si="68"/>
        <v>2</v>
      </c>
      <c r="O726" s="41" t="str">
        <f t="shared" si="69"/>
        <v>73</v>
      </c>
      <c r="P726" s="41">
        <f t="shared" si="70"/>
        <v>0</v>
      </c>
      <c r="Q726" s="42">
        <f t="shared" si="71"/>
        <v>4380</v>
      </c>
      <c r="R726" s="42">
        <f t="shared" si="72"/>
        <v>73</v>
      </c>
      <c r="U726" s="39"/>
      <c r="V726" s="39"/>
      <c r="W726" s="10"/>
      <c r="X726" s="6"/>
    </row>
    <row r="727" spans="1:24">
      <c r="A727" s="44">
        <v>45413</v>
      </c>
      <c r="B727" s="1" t="str">
        <f t="shared" si="67"/>
        <v>mayo</v>
      </c>
      <c r="C727" t="s">
        <v>167</v>
      </c>
      <c r="D727" t="s">
        <v>168</v>
      </c>
      <c r="E727" t="str">
        <f>+VLOOKUP(F727,'[1]DIVIPOLA MPIO'!$A$5:$B$1125,2,0)</f>
        <v>Casanare</v>
      </c>
      <c r="F727" t="s">
        <v>338</v>
      </c>
      <c r="G727" t="s">
        <v>353</v>
      </c>
      <c r="H727" t="s">
        <v>354</v>
      </c>
      <c r="I727" t="s">
        <v>15</v>
      </c>
      <c r="J727" t="s">
        <v>16</v>
      </c>
      <c r="K727" s="2">
        <v>306</v>
      </c>
      <c r="L727" s="2">
        <v>4276</v>
      </c>
      <c r="M727" s="25">
        <v>7330</v>
      </c>
      <c r="N727" s="40">
        <f t="shared" si="68"/>
        <v>4</v>
      </c>
      <c r="O727" s="41" t="str">
        <f t="shared" si="69"/>
        <v>73</v>
      </c>
      <c r="P727" s="41" t="str">
        <f t="shared" si="70"/>
        <v>30</v>
      </c>
      <c r="Q727" s="42">
        <f t="shared" si="71"/>
        <v>4410</v>
      </c>
      <c r="R727" s="42">
        <f t="shared" si="72"/>
        <v>73.5</v>
      </c>
      <c r="U727" s="39"/>
      <c r="V727" s="39"/>
      <c r="W727" s="10"/>
      <c r="X727" s="6"/>
    </row>
    <row r="728" spans="1:24">
      <c r="A728" s="44">
        <v>45413</v>
      </c>
      <c r="B728" s="1" t="str">
        <f t="shared" si="67"/>
        <v>mayo</v>
      </c>
      <c r="C728" t="s">
        <v>167</v>
      </c>
      <c r="D728" t="s">
        <v>168</v>
      </c>
      <c r="E728" t="str">
        <f>+VLOOKUP(F728,'[1]DIVIPOLA MPIO'!$A$5:$B$1125,2,0)</f>
        <v>Casanare</v>
      </c>
      <c r="F728" t="s">
        <v>338</v>
      </c>
      <c r="G728" t="s">
        <v>353</v>
      </c>
      <c r="H728" t="s">
        <v>171</v>
      </c>
      <c r="I728" t="s">
        <v>92</v>
      </c>
      <c r="J728" t="s">
        <v>16</v>
      </c>
      <c r="K728" s="2">
        <v>312</v>
      </c>
      <c r="L728" s="2">
        <v>4355</v>
      </c>
      <c r="M728" s="25">
        <v>74</v>
      </c>
      <c r="N728" s="40">
        <f t="shared" si="68"/>
        <v>2</v>
      </c>
      <c r="O728" s="41" t="str">
        <f t="shared" si="69"/>
        <v>74</v>
      </c>
      <c r="P728" s="41">
        <f t="shared" si="70"/>
        <v>0</v>
      </c>
      <c r="Q728" s="42">
        <f t="shared" si="71"/>
        <v>4440</v>
      </c>
      <c r="R728" s="42">
        <f t="shared" si="72"/>
        <v>74</v>
      </c>
      <c r="U728" s="39"/>
      <c r="V728" s="39"/>
      <c r="W728" s="10"/>
      <c r="X728" s="6"/>
    </row>
    <row r="729" spans="1:24">
      <c r="A729" s="44">
        <v>45413</v>
      </c>
      <c r="B729" s="1" t="str">
        <f t="shared" si="67"/>
        <v>mayo</v>
      </c>
      <c r="C729" t="s">
        <v>167</v>
      </c>
      <c r="D729" t="s">
        <v>168</v>
      </c>
      <c r="E729" t="str">
        <f>+VLOOKUP(F729,'[1]DIVIPOLA MPIO'!$A$5:$B$1125,2,0)</f>
        <v>Casanare</v>
      </c>
      <c r="F729" t="s">
        <v>338</v>
      </c>
      <c r="G729" t="s">
        <v>353</v>
      </c>
      <c r="H729" t="s">
        <v>377</v>
      </c>
      <c r="I729" t="s">
        <v>15</v>
      </c>
      <c r="J729" t="s">
        <v>16</v>
      </c>
      <c r="K729" s="2">
        <v>294</v>
      </c>
      <c r="L729" s="2">
        <v>4110</v>
      </c>
      <c r="M729" s="25">
        <v>72</v>
      </c>
      <c r="N729" s="40">
        <f t="shared" si="68"/>
        <v>2</v>
      </c>
      <c r="O729" s="41" t="str">
        <f t="shared" si="69"/>
        <v>72</v>
      </c>
      <c r="P729" s="41">
        <f t="shared" si="70"/>
        <v>0</v>
      </c>
      <c r="Q729" s="42">
        <f t="shared" si="71"/>
        <v>4320</v>
      </c>
      <c r="R729" s="42">
        <f t="shared" si="72"/>
        <v>72</v>
      </c>
      <c r="U729" s="39"/>
      <c r="V729" s="39"/>
      <c r="W729" s="10"/>
      <c r="X729" s="6"/>
    </row>
    <row r="730" spans="1:24">
      <c r="A730" s="44">
        <v>45413</v>
      </c>
      <c r="B730" s="1" t="str">
        <f t="shared" si="67"/>
        <v>mayo</v>
      </c>
      <c r="C730" t="s">
        <v>167</v>
      </c>
      <c r="D730" t="s">
        <v>168</v>
      </c>
      <c r="E730" t="str">
        <f>+VLOOKUP(F730,'[1]DIVIPOLA MPIO'!$A$5:$B$1125,2,0)</f>
        <v>Meta</v>
      </c>
      <c r="F730" t="s">
        <v>169</v>
      </c>
      <c r="G730" t="s">
        <v>170</v>
      </c>
      <c r="H730" t="s">
        <v>355</v>
      </c>
      <c r="I730" t="s">
        <v>92</v>
      </c>
      <c r="J730" t="s">
        <v>16</v>
      </c>
      <c r="K730" s="2">
        <v>323</v>
      </c>
      <c r="L730" s="2">
        <v>4520</v>
      </c>
      <c r="M730" s="25">
        <v>7430</v>
      </c>
      <c r="N730" s="40">
        <f t="shared" si="68"/>
        <v>4</v>
      </c>
      <c r="O730" s="41" t="str">
        <f t="shared" si="69"/>
        <v>74</v>
      </c>
      <c r="P730" s="41" t="str">
        <f t="shared" si="70"/>
        <v>30</v>
      </c>
      <c r="Q730" s="42">
        <f t="shared" si="71"/>
        <v>4470</v>
      </c>
      <c r="R730" s="42">
        <f t="shared" si="72"/>
        <v>74.5</v>
      </c>
      <c r="U730" s="39"/>
      <c r="V730" s="39"/>
      <c r="W730" s="10"/>
      <c r="X730" s="6"/>
    </row>
    <row r="731" spans="1:24">
      <c r="A731" s="44">
        <v>45413</v>
      </c>
      <c r="B731" s="1" t="str">
        <f t="shared" si="67"/>
        <v>mayo</v>
      </c>
      <c r="C731" t="s">
        <v>281</v>
      </c>
      <c r="D731" t="s">
        <v>282</v>
      </c>
      <c r="E731" t="str">
        <f>+VLOOKUP(F731,'[1]DIVIPOLA MPIO'!$A$5:$B$1125,2,0)</f>
        <v>Casanare</v>
      </c>
      <c r="F731" t="s">
        <v>12</v>
      </c>
      <c r="G731" t="s">
        <v>378</v>
      </c>
      <c r="H731" t="s">
        <v>284</v>
      </c>
      <c r="I731" t="s">
        <v>15</v>
      </c>
      <c r="J731" t="s">
        <v>16</v>
      </c>
      <c r="K731" s="2">
        <v>16</v>
      </c>
      <c r="L731" s="2">
        <v>480</v>
      </c>
      <c r="M731" s="25">
        <v>12</v>
      </c>
      <c r="N731" s="40">
        <f t="shared" si="68"/>
        <v>2</v>
      </c>
      <c r="O731" s="41" t="str">
        <f t="shared" si="69"/>
        <v>12</v>
      </c>
      <c r="P731" s="41">
        <f t="shared" si="70"/>
        <v>0</v>
      </c>
      <c r="Q731" s="42">
        <f t="shared" si="71"/>
        <v>720</v>
      </c>
      <c r="R731" s="42">
        <f t="shared" si="72"/>
        <v>12</v>
      </c>
      <c r="U731" s="39"/>
      <c r="V731" s="39"/>
      <c r="W731" s="10"/>
      <c r="X731" s="6"/>
    </row>
    <row r="732" spans="1:24">
      <c r="A732" s="44">
        <v>45413</v>
      </c>
      <c r="B732" s="1" t="str">
        <f t="shared" si="67"/>
        <v>mayo</v>
      </c>
      <c r="C732" t="s">
        <v>281</v>
      </c>
      <c r="D732" t="s">
        <v>282</v>
      </c>
      <c r="E732" t="str">
        <f>+VLOOKUP(F732,'[1]DIVIPOLA MPIO'!$A$5:$B$1125,2,0)</f>
        <v>Meta</v>
      </c>
      <c r="F732" t="s">
        <v>102</v>
      </c>
      <c r="G732" t="s">
        <v>379</v>
      </c>
      <c r="H732" t="s">
        <v>380</v>
      </c>
      <c r="I732" t="s">
        <v>15</v>
      </c>
      <c r="J732" t="s">
        <v>16</v>
      </c>
      <c r="K732" s="2">
        <v>7</v>
      </c>
      <c r="L732" s="2">
        <v>200</v>
      </c>
      <c r="M732" s="25">
        <v>5</v>
      </c>
      <c r="N732" s="40">
        <f t="shared" si="68"/>
        <v>1</v>
      </c>
      <c r="O732" s="41" t="str">
        <f t="shared" si="69"/>
        <v>5</v>
      </c>
      <c r="P732" s="41">
        <f t="shared" si="70"/>
        <v>0</v>
      </c>
      <c r="Q732" s="42">
        <f t="shared" si="71"/>
        <v>300</v>
      </c>
      <c r="R732" s="42">
        <f t="shared" si="72"/>
        <v>5</v>
      </c>
      <c r="U732" s="39"/>
      <c r="V732" s="39"/>
      <c r="W732" s="10"/>
      <c r="X732" s="6"/>
    </row>
    <row r="733" spans="1:24">
      <c r="A733" s="44">
        <v>45413</v>
      </c>
      <c r="B733" s="1" t="str">
        <f t="shared" si="67"/>
        <v>mayo</v>
      </c>
      <c r="C733" t="s">
        <v>281</v>
      </c>
      <c r="D733" t="s">
        <v>282</v>
      </c>
      <c r="E733" t="str">
        <f>+VLOOKUP(F733,'[1]DIVIPOLA MPIO'!$A$5:$B$1125,2,0)</f>
        <v>Casanare</v>
      </c>
      <c r="F733" t="s">
        <v>465</v>
      </c>
      <c r="G733" t="s">
        <v>332</v>
      </c>
      <c r="H733" t="s">
        <v>381</v>
      </c>
      <c r="I733" t="s">
        <v>15</v>
      </c>
      <c r="J733" t="s">
        <v>16</v>
      </c>
      <c r="K733" s="2">
        <v>20</v>
      </c>
      <c r="L733" s="2">
        <v>600</v>
      </c>
      <c r="M733" s="25">
        <v>15</v>
      </c>
      <c r="N733" s="40">
        <f t="shared" si="68"/>
        <v>2</v>
      </c>
      <c r="O733" s="41" t="str">
        <f t="shared" si="69"/>
        <v>15</v>
      </c>
      <c r="P733" s="41">
        <f t="shared" si="70"/>
        <v>0</v>
      </c>
      <c r="Q733" s="42">
        <f t="shared" si="71"/>
        <v>900</v>
      </c>
      <c r="R733" s="42">
        <f t="shared" si="72"/>
        <v>15</v>
      </c>
      <c r="U733" s="39"/>
      <c r="V733" s="39"/>
      <c r="W733" s="10"/>
      <c r="X733" s="6"/>
    </row>
    <row r="734" spans="1:24">
      <c r="A734" s="44">
        <v>45413</v>
      </c>
      <c r="B734" s="1" t="str">
        <f t="shared" si="67"/>
        <v>mayo</v>
      </c>
      <c r="C734" t="s">
        <v>281</v>
      </c>
      <c r="D734" t="s">
        <v>282</v>
      </c>
      <c r="E734" t="str">
        <f>+VLOOKUP(F734,'[1]DIVIPOLA MPIO'!$A$5:$B$1125,2,0)</f>
        <v>Meta</v>
      </c>
      <c r="F734" t="s">
        <v>457</v>
      </c>
      <c r="G734" t="s">
        <v>382</v>
      </c>
      <c r="H734" t="s">
        <v>284</v>
      </c>
      <c r="I734" t="s">
        <v>15</v>
      </c>
      <c r="J734" t="s">
        <v>16</v>
      </c>
      <c r="K734" s="2">
        <v>4</v>
      </c>
      <c r="L734" s="2">
        <v>120</v>
      </c>
      <c r="M734" s="25">
        <v>3</v>
      </c>
      <c r="N734" s="40">
        <f t="shared" si="68"/>
        <v>1</v>
      </c>
      <c r="O734" s="41" t="str">
        <f t="shared" si="69"/>
        <v>3</v>
      </c>
      <c r="P734" s="41">
        <f t="shared" si="70"/>
        <v>0</v>
      </c>
      <c r="Q734" s="42">
        <f t="shared" si="71"/>
        <v>180</v>
      </c>
      <c r="R734" s="42">
        <f t="shared" si="72"/>
        <v>3</v>
      </c>
      <c r="U734" s="39"/>
      <c r="V734" s="39"/>
      <c r="W734" s="10"/>
      <c r="X734" s="6"/>
    </row>
    <row r="735" spans="1:24">
      <c r="A735" s="44">
        <v>45413</v>
      </c>
      <c r="B735" s="1" t="str">
        <f t="shared" si="67"/>
        <v>mayo</v>
      </c>
      <c r="C735" t="s">
        <v>172</v>
      </c>
      <c r="D735" t="s">
        <v>173</v>
      </c>
      <c r="E735" t="str">
        <f>+VLOOKUP(F735,'[1]DIVIPOLA MPIO'!$A$5:$B$1125,2,0)</f>
        <v>Vichada</v>
      </c>
      <c r="F735" t="s">
        <v>383</v>
      </c>
      <c r="G735" t="s">
        <v>384</v>
      </c>
      <c r="H735" t="s">
        <v>179</v>
      </c>
      <c r="I735" t="s">
        <v>15</v>
      </c>
      <c r="J735" t="s">
        <v>16</v>
      </c>
      <c r="K735" s="2">
        <v>132</v>
      </c>
      <c r="L735" s="2">
        <v>2183</v>
      </c>
      <c r="M735" s="25">
        <v>4350</v>
      </c>
      <c r="N735" s="40">
        <f t="shared" si="68"/>
        <v>4</v>
      </c>
      <c r="O735" s="41" t="str">
        <f t="shared" si="69"/>
        <v>43</v>
      </c>
      <c r="P735" s="41" t="str">
        <f t="shared" si="70"/>
        <v>50</v>
      </c>
      <c r="Q735" s="42">
        <f t="shared" si="71"/>
        <v>2630</v>
      </c>
      <c r="R735" s="42">
        <f t="shared" si="72"/>
        <v>43.833333333333336</v>
      </c>
      <c r="U735" s="39"/>
      <c r="V735" s="39"/>
      <c r="W735" s="10"/>
      <c r="X735" s="6"/>
    </row>
    <row r="736" spans="1:24">
      <c r="A736" s="44">
        <v>45413</v>
      </c>
      <c r="B736" s="1" t="str">
        <f t="shared" si="67"/>
        <v>mayo</v>
      </c>
      <c r="C736" t="s">
        <v>172</v>
      </c>
      <c r="D736" t="s">
        <v>173</v>
      </c>
      <c r="E736" t="str">
        <f>+VLOOKUP(F736,'[1]DIVIPOLA MPIO'!$A$5:$B$1125,2,0)</f>
        <v>Casanare</v>
      </c>
      <c r="F736" t="s">
        <v>460</v>
      </c>
      <c r="G736" t="s">
        <v>364</v>
      </c>
      <c r="H736" t="s">
        <v>176</v>
      </c>
      <c r="I736" t="s">
        <v>15</v>
      </c>
      <c r="J736" t="s">
        <v>16</v>
      </c>
      <c r="K736" s="2">
        <v>220</v>
      </c>
      <c r="L736" s="2">
        <v>4664</v>
      </c>
      <c r="M736" s="25">
        <v>72</v>
      </c>
      <c r="N736" s="40">
        <f t="shared" si="68"/>
        <v>2</v>
      </c>
      <c r="O736" s="41" t="str">
        <f t="shared" si="69"/>
        <v>72</v>
      </c>
      <c r="P736" s="41">
        <f t="shared" si="70"/>
        <v>0</v>
      </c>
      <c r="Q736" s="42">
        <f t="shared" si="71"/>
        <v>4320</v>
      </c>
      <c r="R736" s="42">
        <f t="shared" si="72"/>
        <v>72</v>
      </c>
      <c r="U736" s="39"/>
      <c r="V736" s="39"/>
      <c r="W736" s="10"/>
      <c r="X736" s="6"/>
    </row>
    <row r="737" spans="1:24">
      <c r="A737" s="44">
        <v>45413</v>
      </c>
      <c r="B737" s="1" t="str">
        <f t="shared" si="67"/>
        <v>mayo</v>
      </c>
      <c r="C737" t="s">
        <v>172</v>
      </c>
      <c r="D737" t="s">
        <v>173</v>
      </c>
      <c r="E737" t="str">
        <f>+VLOOKUP(F737,'[1]DIVIPOLA MPIO'!$A$5:$B$1125,2,0)</f>
        <v>Meta</v>
      </c>
      <c r="F737" t="s">
        <v>461</v>
      </c>
      <c r="G737" t="s">
        <v>386</v>
      </c>
      <c r="H737" t="s">
        <v>387</v>
      </c>
      <c r="I737" t="s">
        <v>15</v>
      </c>
      <c r="J737" t="s">
        <v>16</v>
      </c>
      <c r="K737" s="2">
        <v>14</v>
      </c>
      <c r="L737" s="2">
        <v>580</v>
      </c>
      <c r="M737" s="25">
        <v>450</v>
      </c>
      <c r="N737" s="40">
        <f t="shared" si="68"/>
        <v>3</v>
      </c>
      <c r="O737" s="41" t="str">
        <f t="shared" si="69"/>
        <v>45</v>
      </c>
      <c r="P737" s="41" t="str">
        <f t="shared" si="70"/>
        <v>0</v>
      </c>
      <c r="Q737" s="42">
        <f t="shared" si="71"/>
        <v>2700</v>
      </c>
      <c r="R737" s="42">
        <f t="shared" si="72"/>
        <v>45</v>
      </c>
      <c r="U737" s="39"/>
      <c r="V737" s="39"/>
      <c r="W737" s="10"/>
      <c r="X737" s="6"/>
    </row>
    <row r="738" spans="1:24">
      <c r="A738" s="44">
        <v>45413</v>
      </c>
      <c r="B738" s="1" t="str">
        <f t="shared" si="67"/>
        <v>mayo</v>
      </c>
      <c r="C738" t="s">
        <v>172</v>
      </c>
      <c r="D738" t="s">
        <v>173</v>
      </c>
      <c r="E738" t="str">
        <f>+VLOOKUP(F738,'[1]DIVIPOLA MPIO'!$A$5:$B$1125,2,0)</f>
        <v>Meta</v>
      </c>
      <c r="F738" t="s">
        <v>169</v>
      </c>
      <c r="G738" t="s">
        <v>174</v>
      </c>
      <c r="H738" t="s">
        <v>175</v>
      </c>
      <c r="I738" t="s">
        <v>15</v>
      </c>
      <c r="J738" t="s">
        <v>16</v>
      </c>
      <c r="K738" s="2">
        <v>103</v>
      </c>
      <c r="L738" s="2">
        <v>1755</v>
      </c>
      <c r="M738" s="25">
        <v>34</v>
      </c>
      <c r="N738" s="40">
        <f t="shared" si="68"/>
        <v>2</v>
      </c>
      <c r="O738" s="41" t="str">
        <f t="shared" si="69"/>
        <v>34</v>
      </c>
      <c r="P738" s="41">
        <f t="shared" si="70"/>
        <v>0</v>
      </c>
      <c r="Q738" s="42">
        <f t="shared" si="71"/>
        <v>2040</v>
      </c>
      <c r="R738" s="42">
        <f t="shared" si="72"/>
        <v>34</v>
      </c>
      <c r="U738" s="39"/>
      <c r="V738" s="39"/>
      <c r="W738" s="10"/>
      <c r="X738" s="6"/>
    </row>
    <row r="739" spans="1:24">
      <c r="A739" s="44">
        <v>45413</v>
      </c>
      <c r="B739" s="1" t="str">
        <f t="shared" si="67"/>
        <v>mayo</v>
      </c>
      <c r="C739" t="s">
        <v>172</v>
      </c>
      <c r="D739" t="s">
        <v>173</v>
      </c>
      <c r="E739" t="str">
        <f>+VLOOKUP(F739,'[1]DIVIPOLA MPIO'!$A$5:$B$1125,2,0)</f>
        <v>Meta</v>
      </c>
      <c r="F739" t="s">
        <v>169</v>
      </c>
      <c r="G739" t="s">
        <v>174</v>
      </c>
      <c r="H739" t="s">
        <v>177</v>
      </c>
      <c r="I739" t="s">
        <v>15</v>
      </c>
      <c r="J739" t="s">
        <v>16</v>
      </c>
      <c r="K739" s="2">
        <v>83</v>
      </c>
      <c r="L739" s="2">
        <v>1050</v>
      </c>
      <c r="M739" s="25">
        <v>2750</v>
      </c>
      <c r="N739" s="40">
        <f t="shared" si="68"/>
        <v>4</v>
      </c>
      <c r="O739" s="41" t="str">
        <f t="shared" si="69"/>
        <v>27</v>
      </c>
      <c r="P739" s="41" t="str">
        <f t="shared" si="70"/>
        <v>50</v>
      </c>
      <c r="Q739" s="42">
        <f t="shared" si="71"/>
        <v>1670</v>
      </c>
      <c r="R739" s="42">
        <f t="shared" si="72"/>
        <v>27.833333333333332</v>
      </c>
      <c r="U739" s="39"/>
      <c r="V739" s="39"/>
      <c r="W739" s="10"/>
      <c r="X739" s="6"/>
    </row>
    <row r="740" spans="1:24">
      <c r="A740" s="44">
        <v>45413</v>
      </c>
      <c r="B740" s="1" t="str">
        <f t="shared" si="67"/>
        <v>mayo</v>
      </c>
      <c r="C740" t="s">
        <v>180</v>
      </c>
      <c r="D740" t="s">
        <v>181</v>
      </c>
      <c r="E740" t="str">
        <f>+VLOOKUP(F740,'[1]DIVIPOLA MPIO'!$A$5:$B$1125,2,0)</f>
        <v>Casanare</v>
      </c>
      <c r="F740" t="s">
        <v>465</v>
      </c>
      <c r="G740" t="s">
        <v>182</v>
      </c>
      <c r="H740" t="s">
        <v>365</v>
      </c>
      <c r="I740" t="s">
        <v>92</v>
      </c>
      <c r="J740" t="s">
        <v>16</v>
      </c>
      <c r="K740" s="2">
        <v>160</v>
      </c>
      <c r="L740" s="2">
        <v>2400</v>
      </c>
      <c r="M740" s="25">
        <v>60</v>
      </c>
      <c r="N740" s="40">
        <f t="shared" si="68"/>
        <v>2</v>
      </c>
      <c r="O740" s="41" t="str">
        <f t="shared" si="69"/>
        <v>60</v>
      </c>
      <c r="P740" s="41">
        <f t="shared" si="70"/>
        <v>0</v>
      </c>
      <c r="Q740" s="42">
        <f t="shared" si="71"/>
        <v>3600</v>
      </c>
      <c r="R740" s="42">
        <f t="shared" si="72"/>
        <v>60</v>
      </c>
      <c r="U740" s="39"/>
      <c r="V740" s="39"/>
      <c r="W740" s="10"/>
      <c r="X740" s="6"/>
    </row>
    <row r="741" spans="1:24">
      <c r="A741" s="44">
        <v>45413</v>
      </c>
      <c r="B741" s="1" t="str">
        <f t="shared" si="67"/>
        <v>mayo</v>
      </c>
      <c r="C741" t="s">
        <v>180</v>
      </c>
      <c r="D741" t="s">
        <v>181</v>
      </c>
      <c r="E741" t="str">
        <f>+VLOOKUP(F741,'[1]DIVIPOLA MPIO'!$A$5:$B$1125,2,0)</f>
        <v>Casanare</v>
      </c>
      <c r="F741" t="s">
        <v>465</v>
      </c>
      <c r="G741" t="s">
        <v>182</v>
      </c>
      <c r="H741" t="s">
        <v>183</v>
      </c>
      <c r="I741" t="s">
        <v>92</v>
      </c>
      <c r="J741" t="s">
        <v>16</v>
      </c>
      <c r="K741" s="2">
        <v>106</v>
      </c>
      <c r="L741" s="2">
        <v>1600</v>
      </c>
      <c r="M741" s="25">
        <v>40</v>
      </c>
      <c r="N741" s="40">
        <f t="shared" si="68"/>
        <v>2</v>
      </c>
      <c r="O741" s="41" t="str">
        <f t="shared" si="69"/>
        <v>40</v>
      </c>
      <c r="P741" s="41">
        <f t="shared" si="70"/>
        <v>0</v>
      </c>
      <c r="Q741" s="42">
        <f t="shared" si="71"/>
        <v>2400</v>
      </c>
      <c r="R741" s="42">
        <f t="shared" si="72"/>
        <v>40</v>
      </c>
      <c r="U741" s="39"/>
      <c r="V741" s="39"/>
      <c r="W741" s="10"/>
      <c r="X741" s="6"/>
    </row>
    <row r="742" spans="1:24">
      <c r="A742" s="44">
        <v>45413</v>
      </c>
      <c r="B742" s="1" t="str">
        <f t="shared" si="67"/>
        <v>mayo</v>
      </c>
      <c r="C742" t="s">
        <v>180</v>
      </c>
      <c r="D742" t="s">
        <v>181</v>
      </c>
      <c r="E742" t="str">
        <f>+VLOOKUP(F742,'[1]DIVIPOLA MPIO'!$A$5:$B$1125,2,0)</f>
        <v>Casanare</v>
      </c>
      <c r="F742" t="s">
        <v>465</v>
      </c>
      <c r="G742" t="s">
        <v>182</v>
      </c>
      <c r="H742" t="s">
        <v>184</v>
      </c>
      <c r="I742" t="s">
        <v>92</v>
      </c>
      <c r="J742" t="s">
        <v>16</v>
      </c>
      <c r="K742" s="2">
        <v>85</v>
      </c>
      <c r="L742" s="2">
        <v>1280</v>
      </c>
      <c r="M742" s="25">
        <v>32</v>
      </c>
      <c r="N742" s="40">
        <f t="shared" si="68"/>
        <v>2</v>
      </c>
      <c r="O742" s="41" t="str">
        <f t="shared" si="69"/>
        <v>32</v>
      </c>
      <c r="P742" s="41">
        <f t="shared" si="70"/>
        <v>0</v>
      </c>
      <c r="Q742" s="42">
        <f t="shared" si="71"/>
        <v>1920</v>
      </c>
      <c r="R742" s="42">
        <f t="shared" si="72"/>
        <v>32</v>
      </c>
      <c r="U742" s="39"/>
      <c r="V742" s="39"/>
      <c r="W742" s="10"/>
      <c r="X742" s="6"/>
    </row>
    <row r="743" spans="1:24">
      <c r="A743" s="44">
        <v>45413</v>
      </c>
      <c r="B743" s="1" t="str">
        <f t="shared" si="67"/>
        <v>mayo</v>
      </c>
      <c r="C743" t="s">
        <v>180</v>
      </c>
      <c r="D743" t="s">
        <v>181</v>
      </c>
      <c r="E743" t="str">
        <f>+VLOOKUP(F743,'[1]DIVIPOLA MPIO'!$A$5:$B$1125,2,0)</f>
        <v>Bolívar</v>
      </c>
      <c r="F743" t="s">
        <v>467</v>
      </c>
      <c r="G743" t="s">
        <v>186</v>
      </c>
      <c r="H743" t="s">
        <v>187</v>
      </c>
      <c r="I743" t="s">
        <v>92</v>
      </c>
      <c r="J743" t="s">
        <v>16</v>
      </c>
      <c r="K743" s="2">
        <v>73</v>
      </c>
      <c r="L743" s="2">
        <v>1092</v>
      </c>
      <c r="M743" s="25">
        <v>2370</v>
      </c>
      <c r="N743" s="40">
        <f t="shared" si="68"/>
        <v>4</v>
      </c>
      <c r="O743" s="41" t="str">
        <f t="shared" si="69"/>
        <v>23</v>
      </c>
      <c r="P743" s="41" t="str">
        <f t="shared" si="70"/>
        <v>70</v>
      </c>
      <c r="Q743" s="42">
        <f t="shared" si="71"/>
        <v>1450</v>
      </c>
      <c r="R743" s="42">
        <f t="shared" si="72"/>
        <v>24.166666666666668</v>
      </c>
      <c r="U743" s="39"/>
      <c r="V743" s="39"/>
      <c r="W743" s="10"/>
      <c r="X743" s="6"/>
    </row>
    <row r="744" spans="1:24">
      <c r="A744" s="44">
        <v>45413</v>
      </c>
      <c r="B744" s="1" t="str">
        <f t="shared" si="67"/>
        <v>mayo</v>
      </c>
      <c r="C744" t="s">
        <v>180</v>
      </c>
      <c r="D744" t="s">
        <v>181</v>
      </c>
      <c r="E744" t="str">
        <f>+VLOOKUP(F744,'[1]DIVIPOLA MPIO'!$A$5:$B$1125,2,0)</f>
        <v>Bolívar</v>
      </c>
      <c r="F744" t="s">
        <v>467</v>
      </c>
      <c r="G744" t="s">
        <v>186</v>
      </c>
      <c r="H744" t="s">
        <v>366</v>
      </c>
      <c r="I744" t="s">
        <v>92</v>
      </c>
      <c r="J744" t="s">
        <v>16</v>
      </c>
      <c r="K744" s="2">
        <v>104</v>
      </c>
      <c r="L744" s="2">
        <v>1560</v>
      </c>
      <c r="M744" s="25">
        <v>39</v>
      </c>
      <c r="N744" s="40">
        <f t="shared" si="68"/>
        <v>2</v>
      </c>
      <c r="O744" s="41" t="str">
        <f t="shared" si="69"/>
        <v>39</v>
      </c>
      <c r="P744" s="41">
        <f t="shared" si="70"/>
        <v>0</v>
      </c>
      <c r="Q744" s="42">
        <f t="shared" si="71"/>
        <v>2340</v>
      </c>
      <c r="R744" s="42">
        <f t="shared" si="72"/>
        <v>39</v>
      </c>
      <c r="U744" s="39"/>
      <c r="V744" s="39"/>
      <c r="W744" s="10"/>
      <c r="X744" s="6"/>
    </row>
    <row r="745" spans="1:24">
      <c r="A745" s="44">
        <v>45413</v>
      </c>
      <c r="B745" s="1" t="str">
        <f t="shared" si="67"/>
        <v>mayo</v>
      </c>
      <c r="C745" t="s">
        <v>180</v>
      </c>
      <c r="D745" t="s">
        <v>181</v>
      </c>
      <c r="E745" t="str">
        <f>+VLOOKUP(F745,'[1]DIVIPOLA MPIO'!$A$5:$B$1125,2,0)</f>
        <v>Bolívar</v>
      </c>
      <c r="F745" t="s">
        <v>467</v>
      </c>
      <c r="G745" t="s">
        <v>186</v>
      </c>
      <c r="H745" t="s">
        <v>388</v>
      </c>
      <c r="I745" t="s">
        <v>92</v>
      </c>
      <c r="J745" t="s">
        <v>16</v>
      </c>
      <c r="K745" s="2">
        <v>53</v>
      </c>
      <c r="L745" s="2">
        <v>800</v>
      </c>
      <c r="M745" s="25">
        <v>20</v>
      </c>
      <c r="N745" s="40">
        <f t="shared" si="68"/>
        <v>2</v>
      </c>
      <c r="O745" s="41" t="str">
        <f t="shared" si="69"/>
        <v>20</v>
      </c>
      <c r="P745" s="41">
        <f t="shared" si="70"/>
        <v>0</v>
      </c>
      <c r="Q745" s="42">
        <f t="shared" si="71"/>
        <v>1200</v>
      </c>
      <c r="R745" s="42">
        <f t="shared" si="72"/>
        <v>20</v>
      </c>
      <c r="U745" s="39"/>
      <c r="V745" s="39"/>
      <c r="W745" s="10"/>
      <c r="X745" s="6"/>
    </row>
    <row r="746" spans="1:24">
      <c r="A746" s="44">
        <v>45413</v>
      </c>
      <c r="B746" s="1" t="str">
        <f t="shared" si="67"/>
        <v>mayo</v>
      </c>
      <c r="C746" t="s">
        <v>180</v>
      </c>
      <c r="D746" t="s">
        <v>181</v>
      </c>
      <c r="E746" t="str">
        <f>+VLOOKUP(F746,'[1]DIVIPOLA MPIO'!$A$5:$B$1125,2,0)</f>
        <v>Bolívar</v>
      </c>
      <c r="F746" t="s">
        <v>467</v>
      </c>
      <c r="G746" t="s">
        <v>186</v>
      </c>
      <c r="H746" t="s">
        <v>188</v>
      </c>
      <c r="I746" t="s">
        <v>92</v>
      </c>
      <c r="J746" t="s">
        <v>16</v>
      </c>
      <c r="K746" s="2">
        <v>189</v>
      </c>
      <c r="L746" s="2">
        <v>2840</v>
      </c>
      <c r="M746" s="25">
        <v>71</v>
      </c>
      <c r="N746" s="40">
        <f t="shared" si="68"/>
        <v>2</v>
      </c>
      <c r="O746" s="41" t="str">
        <f t="shared" si="69"/>
        <v>71</v>
      </c>
      <c r="P746" s="41">
        <f t="shared" si="70"/>
        <v>0</v>
      </c>
      <c r="Q746" s="42">
        <f t="shared" si="71"/>
        <v>4260</v>
      </c>
      <c r="R746" s="42">
        <f t="shared" si="72"/>
        <v>71</v>
      </c>
      <c r="U746" s="39"/>
      <c r="V746" s="39"/>
      <c r="W746" s="10"/>
      <c r="X746" s="6"/>
    </row>
    <row r="747" spans="1:24">
      <c r="A747" s="44">
        <v>45413</v>
      </c>
      <c r="B747" s="1" t="str">
        <f t="shared" si="67"/>
        <v>mayo</v>
      </c>
      <c r="C747" t="s">
        <v>180</v>
      </c>
      <c r="D747" t="s">
        <v>181</v>
      </c>
      <c r="E747" t="str">
        <f>+VLOOKUP(F747,'[1]DIVIPOLA MPIO'!$A$5:$B$1125,2,0)</f>
        <v>Bolívar</v>
      </c>
      <c r="F747" t="s">
        <v>467</v>
      </c>
      <c r="G747" t="s">
        <v>186</v>
      </c>
      <c r="H747" t="s">
        <v>189</v>
      </c>
      <c r="I747" t="s">
        <v>92</v>
      </c>
      <c r="J747" t="s">
        <v>16</v>
      </c>
      <c r="K747" s="2">
        <v>77</v>
      </c>
      <c r="L747" s="2">
        <v>1160</v>
      </c>
      <c r="M747" s="25">
        <v>29</v>
      </c>
      <c r="N747" s="40">
        <f t="shared" si="68"/>
        <v>2</v>
      </c>
      <c r="O747" s="41" t="str">
        <f t="shared" si="69"/>
        <v>29</v>
      </c>
      <c r="P747" s="41">
        <f t="shared" si="70"/>
        <v>0</v>
      </c>
      <c r="Q747" s="42">
        <f t="shared" si="71"/>
        <v>1740</v>
      </c>
      <c r="R747" s="42">
        <f t="shared" si="72"/>
        <v>29</v>
      </c>
      <c r="U747" s="39"/>
      <c r="V747" s="39"/>
      <c r="W747" s="10"/>
      <c r="X747" s="6"/>
    </row>
    <row r="748" spans="1:24">
      <c r="A748" s="44">
        <v>45413</v>
      </c>
      <c r="B748" s="1" t="str">
        <f t="shared" si="67"/>
        <v>mayo</v>
      </c>
      <c r="C748" t="s">
        <v>180</v>
      </c>
      <c r="D748" t="s">
        <v>181</v>
      </c>
      <c r="E748" t="str">
        <f>+VLOOKUP(F748,'[1]DIVIPOLA MPIO'!$A$5:$B$1125,2,0)</f>
        <v>Casanare</v>
      </c>
      <c r="F748" t="s">
        <v>201</v>
      </c>
      <c r="G748" t="s">
        <v>285</v>
      </c>
      <c r="H748" t="s">
        <v>325</v>
      </c>
      <c r="I748" t="s">
        <v>92</v>
      </c>
      <c r="J748" t="s">
        <v>16</v>
      </c>
      <c r="K748" s="2">
        <v>136</v>
      </c>
      <c r="L748" s="2">
        <v>2040</v>
      </c>
      <c r="M748" s="25">
        <v>51</v>
      </c>
      <c r="N748" s="40">
        <f t="shared" si="68"/>
        <v>2</v>
      </c>
      <c r="O748" s="41" t="str">
        <f t="shared" si="69"/>
        <v>51</v>
      </c>
      <c r="P748" s="41">
        <f t="shared" si="70"/>
        <v>0</v>
      </c>
      <c r="Q748" s="42">
        <f t="shared" si="71"/>
        <v>3060</v>
      </c>
      <c r="R748" s="42">
        <f t="shared" si="72"/>
        <v>51</v>
      </c>
      <c r="U748" s="39"/>
      <c r="V748" s="39"/>
      <c r="W748" s="10"/>
      <c r="X748" s="6"/>
    </row>
    <row r="749" spans="1:24">
      <c r="A749" s="44">
        <v>45413</v>
      </c>
      <c r="B749" s="1" t="str">
        <f t="shared" si="67"/>
        <v>mayo</v>
      </c>
      <c r="C749" t="s">
        <v>180</v>
      </c>
      <c r="D749" t="s">
        <v>181</v>
      </c>
      <c r="E749" t="str">
        <f>+VLOOKUP(F749,'[1]DIVIPOLA MPIO'!$A$5:$B$1125,2,0)</f>
        <v>Casanare</v>
      </c>
      <c r="F749" t="s">
        <v>201</v>
      </c>
      <c r="G749" t="s">
        <v>285</v>
      </c>
      <c r="H749" t="s">
        <v>286</v>
      </c>
      <c r="I749" t="s">
        <v>92</v>
      </c>
      <c r="J749" t="s">
        <v>16</v>
      </c>
      <c r="K749" s="2">
        <v>96</v>
      </c>
      <c r="L749" s="2">
        <v>1440</v>
      </c>
      <c r="M749" s="25">
        <v>36</v>
      </c>
      <c r="N749" s="40">
        <f t="shared" si="68"/>
        <v>2</v>
      </c>
      <c r="O749" s="41" t="str">
        <f t="shared" si="69"/>
        <v>36</v>
      </c>
      <c r="P749" s="41">
        <f t="shared" si="70"/>
        <v>0</v>
      </c>
      <c r="Q749" s="42">
        <f t="shared" si="71"/>
        <v>2160</v>
      </c>
      <c r="R749" s="42">
        <f t="shared" si="72"/>
        <v>36</v>
      </c>
      <c r="U749" s="39"/>
      <c r="V749" s="39"/>
      <c r="W749" s="10"/>
      <c r="X749" s="6"/>
    </row>
    <row r="750" spans="1:24">
      <c r="A750" s="44">
        <v>45413</v>
      </c>
      <c r="B750" s="1" t="str">
        <f t="shared" si="67"/>
        <v>mayo</v>
      </c>
      <c r="C750" t="s">
        <v>190</v>
      </c>
      <c r="D750" t="s">
        <v>191</v>
      </c>
      <c r="E750" t="str">
        <f>+VLOOKUP(F750,'[1]DIVIPOLA MPIO'!$A$5:$B$1125,2,0)</f>
        <v>Tolima</v>
      </c>
      <c r="F750" t="s">
        <v>468</v>
      </c>
      <c r="G750" t="s">
        <v>193</v>
      </c>
      <c r="H750" t="s">
        <v>194</v>
      </c>
      <c r="I750" t="s">
        <v>92</v>
      </c>
      <c r="J750" t="s">
        <v>16</v>
      </c>
      <c r="K750" s="2">
        <v>2</v>
      </c>
      <c r="L750" s="2">
        <v>0</v>
      </c>
      <c r="M750" s="25">
        <v>3</v>
      </c>
      <c r="N750" s="40">
        <f t="shared" si="68"/>
        <v>1</v>
      </c>
      <c r="O750" s="41" t="str">
        <f t="shared" si="69"/>
        <v>3</v>
      </c>
      <c r="P750" s="41">
        <f t="shared" si="70"/>
        <v>0</v>
      </c>
      <c r="Q750" s="42">
        <f t="shared" si="71"/>
        <v>180</v>
      </c>
      <c r="R750" s="42">
        <f t="shared" si="72"/>
        <v>3</v>
      </c>
      <c r="U750" s="39"/>
      <c r="V750" s="39"/>
      <c r="W750" s="10"/>
      <c r="X750" s="6"/>
    </row>
    <row r="751" spans="1:24">
      <c r="A751" s="44">
        <v>45413</v>
      </c>
      <c r="B751" s="1" t="str">
        <f t="shared" si="67"/>
        <v>mayo</v>
      </c>
      <c r="C751" t="s">
        <v>190</v>
      </c>
      <c r="D751" t="s">
        <v>191</v>
      </c>
      <c r="E751" t="str">
        <f>+VLOOKUP(F751,'[1]DIVIPOLA MPIO'!$A$5:$B$1125,2,0)</f>
        <v>Tolima</v>
      </c>
      <c r="F751" t="s">
        <v>468</v>
      </c>
      <c r="G751" t="s">
        <v>193</v>
      </c>
      <c r="H751" t="s">
        <v>326</v>
      </c>
      <c r="I751" t="s">
        <v>92</v>
      </c>
      <c r="J751" t="s">
        <v>16</v>
      </c>
      <c r="K751" s="2">
        <v>53</v>
      </c>
      <c r="L751" s="2">
        <v>552</v>
      </c>
      <c r="M751" s="25">
        <v>2210</v>
      </c>
      <c r="N751" s="40">
        <f t="shared" si="68"/>
        <v>4</v>
      </c>
      <c r="O751" s="41" t="str">
        <f t="shared" si="69"/>
        <v>22</v>
      </c>
      <c r="P751" s="41" t="str">
        <f t="shared" si="70"/>
        <v>10</v>
      </c>
      <c r="Q751" s="42">
        <f t="shared" si="71"/>
        <v>1330</v>
      </c>
      <c r="R751" s="42">
        <f t="shared" si="72"/>
        <v>22.166666666666668</v>
      </c>
      <c r="U751" s="39"/>
      <c r="V751" s="39"/>
      <c r="W751" s="10"/>
      <c r="X751" s="6"/>
    </row>
    <row r="752" spans="1:24">
      <c r="A752" s="44">
        <v>45413</v>
      </c>
      <c r="B752" s="1" t="str">
        <f t="shared" si="67"/>
        <v>mayo</v>
      </c>
      <c r="C752" t="s">
        <v>290</v>
      </c>
      <c r="D752" t="s">
        <v>291</v>
      </c>
      <c r="E752" t="str">
        <f>+VLOOKUP(F752,'[1]DIVIPOLA MPIO'!$A$5:$B$1125,2,0)</f>
        <v>Valle del Cauca</v>
      </c>
      <c r="F752" t="s">
        <v>292</v>
      </c>
      <c r="G752" t="s">
        <v>297</v>
      </c>
      <c r="H752" t="s">
        <v>294</v>
      </c>
      <c r="I752" t="s">
        <v>295</v>
      </c>
      <c r="J752" t="s">
        <v>411</v>
      </c>
      <c r="K752" s="2">
        <v>1</v>
      </c>
      <c r="L752" s="2">
        <v>14</v>
      </c>
      <c r="M752" s="25">
        <v>43</v>
      </c>
      <c r="N752" s="40">
        <f t="shared" si="68"/>
        <v>2</v>
      </c>
      <c r="O752" s="41" t="str">
        <f t="shared" si="69"/>
        <v>43</v>
      </c>
      <c r="P752" s="41">
        <f t="shared" si="70"/>
        <v>0</v>
      </c>
      <c r="Q752" s="42">
        <f t="shared" si="71"/>
        <v>2580</v>
      </c>
      <c r="R752" s="42">
        <f t="shared" si="72"/>
        <v>43</v>
      </c>
      <c r="U752" s="39"/>
      <c r="V752" s="39"/>
      <c r="W752" s="10"/>
      <c r="X752" s="6"/>
    </row>
    <row r="753" spans="1:24">
      <c r="A753" s="44">
        <v>45413</v>
      </c>
      <c r="B753" s="1" t="str">
        <f t="shared" si="67"/>
        <v>mayo</v>
      </c>
      <c r="C753" t="s">
        <v>290</v>
      </c>
      <c r="D753" t="s">
        <v>291</v>
      </c>
      <c r="E753" t="str">
        <f>+VLOOKUP(F753,'[1]DIVIPOLA MPIO'!$A$5:$B$1125,2,0)</f>
        <v>Antioquia</v>
      </c>
      <c r="F753" t="s">
        <v>389</v>
      </c>
      <c r="G753" t="s">
        <v>297</v>
      </c>
      <c r="H753" t="s">
        <v>299</v>
      </c>
      <c r="I753" t="s">
        <v>295</v>
      </c>
      <c r="J753" t="s">
        <v>123</v>
      </c>
      <c r="K753" s="2">
        <v>1</v>
      </c>
      <c r="L753" s="2">
        <v>14</v>
      </c>
      <c r="M753" s="25">
        <v>11</v>
      </c>
      <c r="N753" s="40">
        <f t="shared" si="68"/>
        <v>2</v>
      </c>
      <c r="O753" s="41" t="str">
        <f t="shared" si="69"/>
        <v>11</v>
      </c>
      <c r="P753" s="41">
        <f t="shared" si="70"/>
        <v>0</v>
      </c>
      <c r="Q753" s="42">
        <f t="shared" si="71"/>
        <v>660</v>
      </c>
      <c r="R753" s="42">
        <f t="shared" si="72"/>
        <v>11</v>
      </c>
      <c r="U753" s="39"/>
      <c r="V753" s="39"/>
      <c r="W753" s="10"/>
      <c r="X753" s="6"/>
    </row>
    <row r="754" spans="1:24">
      <c r="A754" s="44">
        <v>45413</v>
      </c>
      <c r="B754" s="1" t="str">
        <f t="shared" si="67"/>
        <v>mayo</v>
      </c>
      <c r="C754" t="s">
        <v>290</v>
      </c>
      <c r="D754" t="s">
        <v>291</v>
      </c>
      <c r="E754" t="str">
        <f>+VLOOKUP(F754,'[1]DIVIPOLA MPIO'!$A$5:$B$1125,2,0)</f>
        <v>Cauca</v>
      </c>
      <c r="F754" t="s">
        <v>298</v>
      </c>
      <c r="G754" t="s">
        <v>293</v>
      </c>
      <c r="H754" t="s">
        <v>294</v>
      </c>
      <c r="I754" t="s">
        <v>295</v>
      </c>
      <c r="J754" t="s">
        <v>411</v>
      </c>
      <c r="K754" s="2">
        <v>4</v>
      </c>
      <c r="L754" s="2">
        <v>71</v>
      </c>
      <c r="M754" s="25">
        <v>159</v>
      </c>
      <c r="N754" s="40">
        <f t="shared" si="68"/>
        <v>3</v>
      </c>
      <c r="O754" s="41" t="str">
        <f t="shared" si="69"/>
        <v>15</v>
      </c>
      <c r="P754" s="41" t="str">
        <f t="shared" si="70"/>
        <v>9</v>
      </c>
      <c r="Q754" s="42">
        <f t="shared" si="71"/>
        <v>909</v>
      </c>
      <c r="R754" s="42">
        <f t="shared" si="72"/>
        <v>15.15</v>
      </c>
      <c r="U754" s="39"/>
      <c r="V754" s="39"/>
      <c r="W754" s="10"/>
      <c r="X754" s="6"/>
    </row>
    <row r="755" spans="1:24">
      <c r="A755" s="44">
        <v>45413</v>
      </c>
      <c r="B755" s="1" t="str">
        <f t="shared" si="67"/>
        <v>mayo</v>
      </c>
      <c r="C755" t="s">
        <v>290</v>
      </c>
      <c r="D755" t="s">
        <v>291</v>
      </c>
      <c r="E755" t="str">
        <f>+VLOOKUP(F755,'[1]DIVIPOLA MPIO'!$A$5:$B$1125,2,0)</f>
        <v>Valle del Cauca</v>
      </c>
      <c r="F755" t="s">
        <v>390</v>
      </c>
      <c r="G755" t="s">
        <v>297</v>
      </c>
      <c r="H755" t="s">
        <v>299</v>
      </c>
      <c r="I755" t="s">
        <v>295</v>
      </c>
      <c r="J755" t="s">
        <v>123</v>
      </c>
      <c r="K755" s="2">
        <v>8</v>
      </c>
      <c r="L755" s="2">
        <v>123</v>
      </c>
      <c r="M755" s="25">
        <v>806</v>
      </c>
      <c r="N755" s="40">
        <f t="shared" si="68"/>
        <v>3</v>
      </c>
      <c r="O755" s="41" t="str">
        <f t="shared" si="69"/>
        <v>80</v>
      </c>
      <c r="P755" s="41" t="str">
        <f t="shared" si="70"/>
        <v>6</v>
      </c>
      <c r="Q755" s="42">
        <f t="shared" si="71"/>
        <v>4806</v>
      </c>
      <c r="R755" s="42">
        <f t="shared" si="72"/>
        <v>80.099999999999994</v>
      </c>
      <c r="U755" s="39"/>
      <c r="V755" s="39"/>
      <c r="W755" s="10"/>
      <c r="X755" s="6"/>
    </row>
    <row r="756" spans="1:24">
      <c r="A756" s="44">
        <v>45413</v>
      </c>
      <c r="B756" s="1" t="str">
        <f t="shared" si="67"/>
        <v>mayo</v>
      </c>
      <c r="C756" t="s">
        <v>290</v>
      </c>
      <c r="D756" t="s">
        <v>291</v>
      </c>
      <c r="E756" t="str">
        <f>+VLOOKUP(F756,'[1]DIVIPOLA MPIO'!$A$5:$B$1125,2,0)</f>
        <v>Valle del Cauca</v>
      </c>
      <c r="F756" t="s">
        <v>390</v>
      </c>
      <c r="G756" t="s">
        <v>297</v>
      </c>
      <c r="H756" t="s">
        <v>299</v>
      </c>
      <c r="I756" t="s">
        <v>295</v>
      </c>
      <c r="J756" t="s">
        <v>98</v>
      </c>
      <c r="K756" s="2">
        <v>2</v>
      </c>
      <c r="L756" s="2">
        <v>27</v>
      </c>
      <c r="M756" s="25">
        <v>207</v>
      </c>
      <c r="N756" s="40">
        <f t="shared" si="68"/>
        <v>3</v>
      </c>
      <c r="O756" s="41" t="str">
        <f t="shared" si="69"/>
        <v>20</v>
      </c>
      <c r="P756" s="41" t="str">
        <f t="shared" si="70"/>
        <v>7</v>
      </c>
      <c r="Q756" s="42">
        <f t="shared" si="71"/>
        <v>1207</v>
      </c>
      <c r="R756" s="42">
        <f t="shared" si="72"/>
        <v>20.116666666666667</v>
      </c>
      <c r="U756" s="39"/>
      <c r="V756" s="39"/>
      <c r="W756" s="10"/>
      <c r="X756" s="6"/>
    </row>
    <row r="757" spans="1:24">
      <c r="A757" s="44">
        <v>45413</v>
      </c>
      <c r="B757" s="1" t="str">
        <f t="shared" si="67"/>
        <v>mayo</v>
      </c>
      <c r="C757" t="s">
        <v>290</v>
      </c>
      <c r="D757" t="s">
        <v>291</v>
      </c>
      <c r="E757" t="str">
        <f>+VLOOKUP(F757,'[1]DIVIPOLA MPIO'!$A$5:$B$1125,2,0)</f>
        <v>Valle del Cauca</v>
      </c>
      <c r="F757" t="s">
        <v>390</v>
      </c>
      <c r="G757" t="s">
        <v>297</v>
      </c>
      <c r="H757" t="s">
        <v>296</v>
      </c>
      <c r="I757" t="s">
        <v>295</v>
      </c>
      <c r="J757" t="s">
        <v>123</v>
      </c>
      <c r="K757" s="2">
        <v>2</v>
      </c>
      <c r="L757" s="2">
        <v>35</v>
      </c>
      <c r="M757" s="25">
        <v>209</v>
      </c>
      <c r="N757" s="40">
        <f t="shared" si="68"/>
        <v>3</v>
      </c>
      <c r="O757" s="41" t="str">
        <f t="shared" si="69"/>
        <v>20</v>
      </c>
      <c r="P757" s="41" t="str">
        <f t="shared" si="70"/>
        <v>9</v>
      </c>
      <c r="Q757" s="42">
        <f t="shared" si="71"/>
        <v>1209</v>
      </c>
      <c r="R757" s="42">
        <f t="shared" si="72"/>
        <v>20.149999999999999</v>
      </c>
      <c r="U757" s="39"/>
      <c r="V757" s="39"/>
      <c r="W757" s="10"/>
      <c r="X757" s="6"/>
    </row>
    <row r="758" spans="1:24">
      <c r="A758" s="44">
        <v>45413</v>
      </c>
      <c r="B758" s="1" t="str">
        <f t="shared" si="67"/>
        <v>mayo</v>
      </c>
      <c r="C758" t="s">
        <v>290</v>
      </c>
      <c r="D758" t="s">
        <v>291</v>
      </c>
      <c r="E758" t="str">
        <f>+VLOOKUP(F758,'[1]DIVIPOLA MPIO'!$A$5:$B$1125,2,0)</f>
        <v>Valle del Cauca</v>
      </c>
      <c r="F758" t="s">
        <v>390</v>
      </c>
      <c r="G758" t="s">
        <v>297</v>
      </c>
      <c r="H758" t="s">
        <v>296</v>
      </c>
      <c r="I758" t="s">
        <v>295</v>
      </c>
      <c r="J758" t="s">
        <v>98</v>
      </c>
      <c r="K758" s="2">
        <v>3</v>
      </c>
      <c r="L758" s="2">
        <v>50</v>
      </c>
      <c r="M758" s="25">
        <v>31</v>
      </c>
      <c r="N758" s="40">
        <f t="shared" si="68"/>
        <v>2</v>
      </c>
      <c r="O758" s="41" t="str">
        <f t="shared" si="69"/>
        <v>31</v>
      </c>
      <c r="P758" s="41">
        <f t="shared" si="70"/>
        <v>0</v>
      </c>
      <c r="Q758" s="42">
        <f t="shared" si="71"/>
        <v>1860</v>
      </c>
      <c r="R758" s="42">
        <f t="shared" si="72"/>
        <v>31</v>
      </c>
      <c r="U758" s="39"/>
      <c r="V758" s="39"/>
      <c r="W758" s="10"/>
      <c r="X758" s="6"/>
    </row>
    <row r="759" spans="1:24">
      <c r="A759" s="44">
        <v>45413</v>
      </c>
      <c r="B759" s="1" t="str">
        <f t="shared" si="67"/>
        <v>mayo</v>
      </c>
      <c r="C759" t="s">
        <v>290</v>
      </c>
      <c r="D759" t="s">
        <v>291</v>
      </c>
      <c r="E759" t="str">
        <f>+VLOOKUP(F759,'[1]DIVIPOLA MPIO'!$A$5:$B$1125,2,0)</f>
        <v>Valle del Cauca</v>
      </c>
      <c r="F759" t="s">
        <v>95</v>
      </c>
      <c r="G759" t="s">
        <v>297</v>
      </c>
      <c r="H759" t="s">
        <v>299</v>
      </c>
      <c r="I759" t="s">
        <v>295</v>
      </c>
      <c r="J759" t="s">
        <v>411</v>
      </c>
      <c r="K759" s="2">
        <v>8</v>
      </c>
      <c r="L759" s="2">
        <v>202</v>
      </c>
      <c r="M759" s="25">
        <v>508</v>
      </c>
      <c r="N759" s="40">
        <f t="shared" si="68"/>
        <v>3</v>
      </c>
      <c r="O759" s="41" t="str">
        <f t="shared" si="69"/>
        <v>50</v>
      </c>
      <c r="P759" s="41" t="str">
        <f t="shared" si="70"/>
        <v>8</v>
      </c>
      <c r="Q759" s="42">
        <f t="shared" si="71"/>
        <v>3008</v>
      </c>
      <c r="R759" s="42">
        <f t="shared" si="72"/>
        <v>50.133333333333333</v>
      </c>
      <c r="U759" s="39"/>
      <c r="V759" s="39"/>
      <c r="W759" s="10"/>
      <c r="X759" s="6"/>
    </row>
    <row r="760" spans="1:24">
      <c r="A760" s="44">
        <v>45413</v>
      </c>
      <c r="B760" s="1" t="str">
        <f t="shared" si="67"/>
        <v>mayo</v>
      </c>
      <c r="C760" t="s">
        <v>290</v>
      </c>
      <c r="D760" t="s">
        <v>291</v>
      </c>
      <c r="E760" t="str">
        <f>+VLOOKUP(F760,'[1]DIVIPOLA MPIO'!$A$5:$B$1125,2,0)</f>
        <v>Valle del Cauca</v>
      </c>
      <c r="F760" t="s">
        <v>95</v>
      </c>
      <c r="G760" t="s">
        <v>297</v>
      </c>
      <c r="H760" t="s">
        <v>294</v>
      </c>
      <c r="I760" t="s">
        <v>295</v>
      </c>
      <c r="J760" t="s">
        <v>411</v>
      </c>
      <c r="K760" s="2">
        <v>2</v>
      </c>
      <c r="L760" s="2">
        <v>59</v>
      </c>
      <c r="M760" s="25">
        <v>155</v>
      </c>
      <c r="N760" s="40">
        <f t="shared" si="68"/>
        <v>3</v>
      </c>
      <c r="O760" s="41" t="str">
        <f t="shared" si="69"/>
        <v>15</v>
      </c>
      <c r="P760" s="41" t="str">
        <f t="shared" si="70"/>
        <v>5</v>
      </c>
      <c r="Q760" s="42">
        <f t="shared" si="71"/>
        <v>905</v>
      </c>
      <c r="R760" s="42">
        <f t="shared" si="72"/>
        <v>15.083333333333334</v>
      </c>
      <c r="U760" s="39"/>
      <c r="V760" s="39"/>
      <c r="W760" s="10"/>
      <c r="X760" s="6"/>
    </row>
    <row r="761" spans="1:24">
      <c r="A761" s="44">
        <v>45413</v>
      </c>
      <c r="B761" s="1" t="str">
        <f t="shared" si="67"/>
        <v>mayo</v>
      </c>
      <c r="C761" t="s">
        <v>290</v>
      </c>
      <c r="D761" t="s">
        <v>291</v>
      </c>
      <c r="E761" t="str">
        <f>+VLOOKUP(F761,'[1]DIVIPOLA MPIO'!$A$5:$B$1125,2,0)</f>
        <v>Valle del Cauca</v>
      </c>
      <c r="F761" t="s">
        <v>95</v>
      </c>
      <c r="G761" t="s">
        <v>297</v>
      </c>
      <c r="H761" t="s">
        <v>296</v>
      </c>
      <c r="I761" t="s">
        <v>295</v>
      </c>
      <c r="J761" t="s">
        <v>411</v>
      </c>
      <c r="K761" s="2">
        <v>8</v>
      </c>
      <c r="L761" s="2">
        <v>144</v>
      </c>
      <c r="M761" s="25">
        <v>556</v>
      </c>
      <c r="N761" s="40">
        <f t="shared" si="68"/>
        <v>3</v>
      </c>
      <c r="O761" s="41" t="str">
        <f t="shared" si="69"/>
        <v>55</v>
      </c>
      <c r="P761" s="41" t="str">
        <f t="shared" si="70"/>
        <v>6</v>
      </c>
      <c r="Q761" s="42">
        <f t="shared" si="71"/>
        <v>3306</v>
      </c>
      <c r="R761" s="42">
        <f t="shared" si="72"/>
        <v>55.1</v>
      </c>
      <c r="U761" s="39"/>
      <c r="V761" s="39"/>
      <c r="W761" s="10"/>
      <c r="X761" s="6"/>
    </row>
    <row r="762" spans="1:24">
      <c r="A762" s="44">
        <v>45413</v>
      </c>
      <c r="B762" s="1" t="str">
        <f t="shared" si="67"/>
        <v>mayo</v>
      </c>
      <c r="C762" t="s">
        <v>290</v>
      </c>
      <c r="D762" t="s">
        <v>291</v>
      </c>
      <c r="E762" t="str">
        <f>+VLOOKUP(F762,'[1]DIVIPOLA MPIO'!$A$5:$B$1125,2,0)</f>
        <v>Valle del Cauca</v>
      </c>
      <c r="F762" t="s">
        <v>95</v>
      </c>
      <c r="G762" t="s">
        <v>297</v>
      </c>
      <c r="H762" t="s">
        <v>296</v>
      </c>
      <c r="I762" t="s">
        <v>295</v>
      </c>
      <c r="J762" t="s">
        <v>98</v>
      </c>
      <c r="K762" s="2">
        <v>2</v>
      </c>
      <c r="L762" s="2">
        <v>30</v>
      </c>
      <c r="M762" s="25">
        <v>56</v>
      </c>
      <c r="N762" s="40">
        <f t="shared" si="68"/>
        <v>2</v>
      </c>
      <c r="O762" s="41" t="str">
        <f t="shared" si="69"/>
        <v>56</v>
      </c>
      <c r="P762" s="41">
        <f t="shared" si="70"/>
        <v>0</v>
      </c>
      <c r="Q762" s="42">
        <f t="shared" si="71"/>
        <v>3360</v>
      </c>
      <c r="R762" s="42">
        <f t="shared" si="72"/>
        <v>56</v>
      </c>
      <c r="U762" s="39"/>
      <c r="V762" s="39"/>
      <c r="W762" s="10"/>
      <c r="X762" s="6"/>
    </row>
    <row r="763" spans="1:24">
      <c r="A763" s="44">
        <v>45413</v>
      </c>
      <c r="B763" s="1" t="str">
        <f t="shared" si="67"/>
        <v>mayo</v>
      </c>
      <c r="C763" t="s">
        <v>290</v>
      </c>
      <c r="D763" t="s">
        <v>291</v>
      </c>
      <c r="E763" t="str">
        <f>+VLOOKUP(F763,'[1]DIVIPOLA MPIO'!$A$5:$B$1125,2,0)</f>
        <v>Quindio</v>
      </c>
      <c r="F763" t="s">
        <v>391</v>
      </c>
      <c r="G763" t="s">
        <v>297</v>
      </c>
      <c r="H763" t="s">
        <v>299</v>
      </c>
      <c r="I763" t="s">
        <v>295</v>
      </c>
      <c r="J763" t="s">
        <v>123</v>
      </c>
      <c r="K763" s="2">
        <v>4</v>
      </c>
      <c r="L763" s="2">
        <v>55</v>
      </c>
      <c r="M763" s="25">
        <v>355</v>
      </c>
      <c r="N763" s="40">
        <f t="shared" si="68"/>
        <v>3</v>
      </c>
      <c r="O763" s="41" t="str">
        <f t="shared" si="69"/>
        <v>35</v>
      </c>
      <c r="P763" s="41" t="str">
        <f t="shared" si="70"/>
        <v>5</v>
      </c>
      <c r="Q763" s="42">
        <f t="shared" si="71"/>
        <v>2105</v>
      </c>
      <c r="R763" s="42">
        <f t="shared" si="72"/>
        <v>35.083333333333336</v>
      </c>
      <c r="U763" s="39"/>
      <c r="V763" s="39"/>
      <c r="W763" s="10"/>
      <c r="X763" s="6"/>
    </row>
    <row r="764" spans="1:24">
      <c r="A764" s="44">
        <v>45413</v>
      </c>
      <c r="B764" s="1" t="str">
        <f t="shared" si="67"/>
        <v>mayo</v>
      </c>
      <c r="C764" t="s">
        <v>290</v>
      </c>
      <c r="D764" t="s">
        <v>291</v>
      </c>
      <c r="E764" t="str">
        <f>+VLOOKUP(F764,'[1]DIVIPOLA MPIO'!$A$5:$B$1125,2,0)</f>
        <v>Antioquia</v>
      </c>
      <c r="F764" t="s">
        <v>463</v>
      </c>
      <c r="G764" t="s">
        <v>297</v>
      </c>
      <c r="H764" t="s">
        <v>299</v>
      </c>
      <c r="I764" t="s">
        <v>295</v>
      </c>
      <c r="J764" t="s">
        <v>411</v>
      </c>
      <c r="K764" s="2">
        <v>1</v>
      </c>
      <c r="L764" s="2">
        <v>47</v>
      </c>
      <c r="M764" s="25">
        <v>58</v>
      </c>
      <c r="N764" s="40">
        <f t="shared" si="68"/>
        <v>2</v>
      </c>
      <c r="O764" s="41" t="str">
        <f t="shared" si="69"/>
        <v>58</v>
      </c>
      <c r="P764" s="41">
        <f t="shared" si="70"/>
        <v>0</v>
      </c>
      <c r="Q764" s="42">
        <f t="shared" si="71"/>
        <v>3480</v>
      </c>
      <c r="R764" s="42">
        <f t="shared" si="72"/>
        <v>58</v>
      </c>
      <c r="U764" s="39"/>
      <c r="V764" s="39"/>
      <c r="W764" s="10"/>
      <c r="X764" s="6"/>
    </row>
    <row r="765" spans="1:24">
      <c r="A765" s="44">
        <v>45413</v>
      </c>
      <c r="B765" s="1" t="str">
        <f t="shared" si="67"/>
        <v>mayo</v>
      </c>
      <c r="C765" t="s">
        <v>290</v>
      </c>
      <c r="D765" t="s">
        <v>291</v>
      </c>
      <c r="E765" t="str">
        <f>+VLOOKUP(F765,'[1]DIVIPOLA MPIO'!$A$5:$B$1125,2,0)</f>
        <v>Antioquia</v>
      </c>
      <c r="F765" t="s">
        <v>463</v>
      </c>
      <c r="G765" t="s">
        <v>297</v>
      </c>
      <c r="H765" t="s">
        <v>294</v>
      </c>
      <c r="I765" t="s">
        <v>295</v>
      </c>
      <c r="J765" t="s">
        <v>411</v>
      </c>
      <c r="K765" s="2">
        <v>4</v>
      </c>
      <c r="L765" s="2">
        <v>74</v>
      </c>
      <c r="M765" s="25">
        <v>217</v>
      </c>
      <c r="N765" s="40">
        <f t="shared" si="68"/>
        <v>3</v>
      </c>
      <c r="O765" s="41" t="str">
        <f t="shared" si="69"/>
        <v>21</v>
      </c>
      <c r="P765" s="41" t="str">
        <f t="shared" si="70"/>
        <v>7</v>
      </c>
      <c r="Q765" s="42">
        <f t="shared" si="71"/>
        <v>1267</v>
      </c>
      <c r="R765" s="42">
        <f t="shared" si="72"/>
        <v>21.116666666666667</v>
      </c>
      <c r="U765" s="39"/>
      <c r="V765" s="39"/>
      <c r="W765" s="10"/>
      <c r="X765" s="6"/>
    </row>
    <row r="766" spans="1:24">
      <c r="A766" s="44">
        <v>45413</v>
      </c>
      <c r="B766" s="1" t="str">
        <f t="shared" si="67"/>
        <v>mayo</v>
      </c>
      <c r="C766" t="s">
        <v>290</v>
      </c>
      <c r="D766" t="s">
        <v>291</v>
      </c>
      <c r="E766" t="str">
        <f>+VLOOKUP(F766,'[1]DIVIPOLA MPIO'!$A$5:$B$1125,2,0)</f>
        <v>Antioquia</v>
      </c>
      <c r="F766" t="s">
        <v>463</v>
      </c>
      <c r="G766" t="s">
        <v>297</v>
      </c>
      <c r="H766" t="s">
        <v>296</v>
      </c>
      <c r="I766" t="s">
        <v>295</v>
      </c>
      <c r="J766" t="s">
        <v>411</v>
      </c>
      <c r="K766" s="2">
        <v>1</v>
      </c>
      <c r="L766" s="2">
        <v>19</v>
      </c>
      <c r="M766" s="25">
        <v>46</v>
      </c>
      <c r="N766" s="40">
        <f t="shared" si="68"/>
        <v>2</v>
      </c>
      <c r="O766" s="41" t="str">
        <f t="shared" si="69"/>
        <v>46</v>
      </c>
      <c r="P766" s="41">
        <f t="shared" si="70"/>
        <v>0</v>
      </c>
      <c r="Q766" s="42">
        <f t="shared" si="71"/>
        <v>2760</v>
      </c>
      <c r="R766" s="42">
        <f t="shared" si="72"/>
        <v>46</v>
      </c>
      <c r="U766" s="39"/>
      <c r="V766" s="39"/>
      <c r="W766" s="10"/>
      <c r="X766" s="6"/>
    </row>
    <row r="767" spans="1:24">
      <c r="A767" s="44">
        <v>45413</v>
      </c>
      <c r="B767" s="1" t="str">
        <f t="shared" si="67"/>
        <v>mayo</v>
      </c>
      <c r="C767" t="s">
        <v>290</v>
      </c>
      <c r="D767" t="s">
        <v>291</v>
      </c>
      <c r="E767" t="str">
        <f>+VLOOKUP(F767,'[1]DIVIPOLA MPIO'!$A$5:$B$1125,2,0)</f>
        <v>Boyacá</v>
      </c>
      <c r="F767" t="s">
        <v>327</v>
      </c>
      <c r="G767" t="s">
        <v>297</v>
      </c>
      <c r="H767" t="s">
        <v>294</v>
      </c>
      <c r="I767" t="s">
        <v>295</v>
      </c>
      <c r="J767" t="s">
        <v>411</v>
      </c>
      <c r="K767" s="2">
        <v>1</v>
      </c>
      <c r="L767" s="2">
        <v>20</v>
      </c>
      <c r="M767" s="25">
        <v>46</v>
      </c>
      <c r="N767" s="40">
        <f t="shared" si="68"/>
        <v>2</v>
      </c>
      <c r="O767" s="41" t="str">
        <f t="shared" si="69"/>
        <v>46</v>
      </c>
      <c r="P767" s="41">
        <f t="shared" si="70"/>
        <v>0</v>
      </c>
      <c r="Q767" s="42">
        <f t="shared" si="71"/>
        <v>2760</v>
      </c>
      <c r="R767" s="42">
        <f t="shared" si="72"/>
        <v>46</v>
      </c>
      <c r="U767" s="39"/>
      <c r="V767" s="39"/>
      <c r="W767" s="10"/>
      <c r="X767" s="6"/>
    </row>
    <row r="768" spans="1:24">
      <c r="A768" s="44">
        <v>45413</v>
      </c>
      <c r="B768" s="1" t="str">
        <f t="shared" si="67"/>
        <v>mayo</v>
      </c>
      <c r="C768" t="s">
        <v>290</v>
      </c>
      <c r="D768" t="s">
        <v>291</v>
      </c>
      <c r="E768" t="str">
        <f>+VLOOKUP(F768,'[1]DIVIPOLA MPIO'!$A$5:$B$1125,2,0)</f>
        <v>Boyacá</v>
      </c>
      <c r="F768" t="s">
        <v>327</v>
      </c>
      <c r="G768" t="s">
        <v>297</v>
      </c>
      <c r="H768" t="s">
        <v>296</v>
      </c>
      <c r="I768" t="s">
        <v>295</v>
      </c>
      <c r="J768" t="s">
        <v>411</v>
      </c>
      <c r="K768" s="2">
        <v>4</v>
      </c>
      <c r="L768" s="2">
        <v>70</v>
      </c>
      <c r="M768" s="25">
        <v>226</v>
      </c>
      <c r="N768" s="40">
        <f t="shared" si="68"/>
        <v>3</v>
      </c>
      <c r="O768" s="41" t="str">
        <f t="shared" si="69"/>
        <v>22</v>
      </c>
      <c r="P768" s="41" t="str">
        <f t="shared" si="70"/>
        <v>6</v>
      </c>
      <c r="Q768" s="42">
        <f t="shared" si="71"/>
        <v>1326</v>
      </c>
      <c r="R768" s="42">
        <f t="shared" si="72"/>
        <v>22.1</v>
      </c>
      <c r="U768" s="39"/>
      <c r="V768" s="39"/>
      <c r="W768" s="10"/>
      <c r="X768" s="6"/>
    </row>
    <row r="769" spans="1:24">
      <c r="A769" s="44">
        <v>45413</v>
      </c>
      <c r="B769" s="1" t="str">
        <f t="shared" si="67"/>
        <v>mayo</v>
      </c>
      <c r="C769" t="s">
        <v>290</v>
      </c>
      <c r="D769" t="s">
        <v>291</v>
      </c>
      <c r="E769" t="str">
        <f>+VLOOKUP(F769,'[1]DIVIPOLA MPIO'!$A$5:$B$1125,2,0)</f>
        <v>Risaralda</v>
      </c>
      <c r="F769" t="s">
        <v>301</v>
      </c>
      <c r="G769" t="s">
        <v>293</v>
      </c>
      <c r="H769" t="s">
        <v>294</v>
      </c>
      <c r="I769" t="s">
        <v>295</v>
      </c>
      <c r="J769" t="s">
        <v>411</v>
      </c>
      <c r="K769" s="2">
        <v>1</v>
      </c>
      <c r="L769" s="2">
        <v>18</v>
      </c>
      <c r="M769" s="25">
        <v>12</v>
      </c>
      <c r="N769" s="40">
        <f t="shared" si="68"/>
        <v>2</v>
      </c>
      <c r="O769" s="41" t="str">
        <f t="shared" si="69"/>
        <v>12</v>
      </c>
      <c r="P769" s="41">
        <f t="shared" si="70"/>
        <v>0</v>
      </c>
      <c r="Q769" s="42">
        <f t="shared" si="71"/>
        <v>720</v>
      </c>
      <c r="R769" s="42">
        <f t="shared" si="72"/>
        <v>12</v>
      </c>
      <c r="U769" s="39"/>
      <c r="V769" s="39"/>
      <c r="W769" s="10"/>
      <c r="X769" s="6"/>
    </row>
    <row r="770" spans="1:24">
      <c r="A770" s="44">
        <v>45413</v>
      </c>
      <c r="B770" s="1" t="str">
        <f t="shared" si="67"/>
        <v>mayo</v>
      </c>
      <c r="C770" t="s">
        <v>290</v>
      </c>
      <c r="D770" t="s">
        <v>291</v>
      </c>
      <c r="E770" t="str">
        <f>+VLOOKUP(F770,'[1]DIVIPOLA MPIO'!$A$5:$B$1125,2,0)</f>
        <v>Risaralda</v>
      </c>
      <c r="F770" t="s">
        <v>301</v>
      </c>
      <c r="G770" t="s">
        <v>297</v>
      </c>
      <c r="H770" t="s">
        <v>299</v>
      </c>
      <c r="I770" t="s">
        <v>295</v>
      </c>
      <c r="J770" t="s">
        <v>411</v>
      </c>
      <c r="K770" s="2">
        <v>1</v>
      </c>
      <c r="L770" s="2">
        <v>31</v>
      </c>
      <c r="M770" s="25">
        <v>219</v>
      </c>
      <c r="N770" s="40">
        <f t="shared" si="68"/>
        <v>3</v>
      </c>
      <c r="O770" s="41" t="str">
        <f t="shared" si="69"/>
        <v>21</v>
      </c>
      <c r="P770" s="41" t="str">
        <f t="shared" si="70"/>
        <v>9</v>
      </c>
      <c r="Q770" s="42">
        <f t="shared" si="71"/>
        <v>1269</v>
      </c>
      <c r="R770" s="42">
        <f t="shared" si="72"/>
        <v>21.15</v>
      </c>
      <c r="U770" s="39"/>
      <c r="V770" s="39"/>
      <c r="W770" s="10"/>
      <c r="X770" s="6"/>
    </row>
    <row r="771" spans="1:24">
      <c r="A771" s="44">
        <v>45413</v>
      </c>
      <c r="B771" s="1" t="str">
        <f t="shared" ref="B771:B834" si="73">TEXT(A771,"mmmm")</f>
        <v>mayo</v>
      </c>
      <c r="C771" t="s">
        <v>290</v>
      </c>
      <c r="D771" t="s">
        <v>291</v>
      </c>
      <c r="E771" t="str">
        <f>+VLOOKUP(F771,'[1]DIVIPOLA MPIO'!$A$5:$B$1125,2,0)</f>
        <v>Risaralda</v>
      </c>
      <c r="F771" t="s">
        <v>301</v>
      </c>
      <c r="G771" t="s">
        <v>297</v>
      </c>
      <c r="H771" t="s">
        <v>296</v>
      </c>
      <c r="I771" t="s">
        <v>295</v>
      </c>
      <c r="J771" t="s">
        <v>123</v>
      </c>
      <c r="K771" s="2">
        <v>4</v>
      </c>
      <c r="L771" s="2">
        <v>62</v>
      </c>
      <c r="M771" s="25">
        <v>387</v>
      </c>
      <c r="N771" s="40">
        <f t="shared" ref="N771:N834" si="74">LEN($M771)</f>
        <v>3</v>
      </c>
      <c r="O771" s="41" t="str">
        <f t="shared" ref="O771:O834" si="75">IF(N771="1",$M771,IF(N771=2,LEFT($M771,2),LEFT($M771,2)))</f>
        <v>38</v>
      </c>
      <c r="P771" s="41" t="str">
        <f t="shared" ref="P771:P834" si="76">IF(N771&lt;=2,0,MID($M771,3,3))</f>
        <v>7</v>
      </c>
      <c r="Q771" s="42">
        <f t="shared" ref="Q771:Q834" si="77">(O771*60)+P771</f>
        <v>2287</v>
      </c>
      <c r="R771" s="42">
        <f t="shared" ref="R771:R834" si="78">+Q771/60</f>
        <v>38.116666666666667</v>
      </c>
      <c r="U771" s="39"/>
      <c r="V771" s="39"/>
      <c r="W771" s="10"/>
      <c r="X771" s="6"/>
    </row>
    <row r="772" spans="1:24">
      <c r="A772" s="44">
        <v>45413</v>
      </c>
      <c r="B772" s="1" t="str">
        <f t="shared" si="73"/>
        <v>mayo</v>
      </c>
      <c r="C772" t="s">
        <v>290</v>
      </c>
      <c r="D772" t="s">
        <v>291</v>
      </c>
      <c r="E772" t="str">
        <f>+VLOOKUP(F772,'[1]DIVIPOLA MPIO'!$A$5:$B$1125,2,0)</f>
        <v>Valle del Cauca</v>
      </c>
      <c r="F772" t="s">
        <v>470</v>
      </c>
      <c r="G772" t="s">
        <v>297</v>
      </c>
      <c r="H772" t="s">
        <v>299</v>
      </c>
      <c r="I772" t="s">
        <v>295</v>
      </c>
      <c r="J772" t="s">
        <v>411</v>
      </c>
      <c r="K772" s="2">
        <v>4</v>
      </c>
      <c r="L772" s="2">
        <v>134</v>
      </c>
      <c r="M772" s="25">
        <v>172</v>
      </c>
      <c r="N772" s="40">
        <f t="shared" si="74"/>
        <v>3</v>
      </c>
      <c r="O772" s="41" t="str">
        <f t="shared" si="75"/>
        <v>17</v>
      </c>
      <c r="P772" s="41" t="str">
        <f t="shared" si="76"/>
        <v>2</v>
      </c>
      <c r="Q772" s="42">
        <f t="shared" si="77"/>
        <v>1022</v>
      </c>
      <c r="R772" s="42">
        <f t="shared" si="78"/>
        <v>17.033333333333335</v>
      </c>
      <c r="U772" s="39"/>
      <c r="V772" s="39"/>
      <c r="W772" s="10"/>
      <c r="X772" s="6"/>
    </row>
    <row r="773" spans="1:24">
      <c r="A773" s="44">
        <v>45413</v>
      </c>
      <c r="B773" s="1" t="str">
        <f t="shared" si="73"/>
        <v>mayo</v>
      </c>
      <c r="C773" t="s">
        <v>290</v>
      </c>
      <c r="D773" t="s">
        <v>291</v>
      </c>
      <c r="E773" t="str">
        <f>+VLOOKUP(F773,'[1]DIVIPOLA MPIO'!$A$5:$B$1125,2,0)</f>
        <v>Valle del Cauca</v>
      </c>
      <c r="F773" t="s">
        <v>470</v>
      </c>
      <c r="G773" t="s">
        <v>297</v>
      </c>
      <c r="H773" t="s">
        <v>299</v>
      </c>
      <c r="I773" t="s">
        <v>295</v>
      </c>
      <c r="J773" t="s">
        <v>123</v>
      </c>
      <c r="K773" s="2">
        <v>6</v>
      </c>
      <c r="L773" s="2">
        <v>90</v>
      </c>
      <c r="M773" s="25">
        <v>229</v>
      </c>
      <c r="N773" s="40">
        <f t="shared" si="74"/>
        <v>3</v>
      </c>
      <c r="O773" s="41" t="str">
        <f t="shared" si="75"/>
        <v>22</v>
      </c>
      <c r="P773" s="41" t="str">
        <f t="shared" si="76"/>
        <v>9</v>
      </c>
      <c r="Q773" s="42">
        <f t="shared" si="77"/>
        <v>1329</v>
      </c>
      <c r="R773" s="42">
        <f t="shared" si="78"/>
        <v>22.15</v>
      </c>
      <c r="U773" s="39"/>
      <c r="V773" s="39"/>
      <c r="W773" s="10"/>
      <c r="X773" s="6"/>
    </row>
    <row r="774" spans="1:24">
      <c r="A774" s="44">
        <v>45413</v>
      </c>
      <c r="B774" s="1" t="str">
        <f t="shared" si="73"/>
        <v>mayo</v>
      </c>
      <c r="C774" t="s">
        <v>290</v>
      </c>
      <c r="D774" t="s">
        <v>291</v>
      </c>
      <c r="E774" t="str">
        <f>+VLOOKUP(F774,'[1]DIVIPOLA MPIO'!$A$5:$B$1125,2,0)</f>
        <v>Valle del Cauca</v>
      </c>
      <c r="F774" t="s">
        <v>470</v>
      </c>
      <c r="G774" t="s">
        <v>297</v>
      </c>
      <c r="H774" t="s">
        <v>294</v>
      </c>
      <c r="I774" t="s">
        <v>295</v>
      </c>
      <c r="J774" t="s">
        <v>411</v>
      </c>
      <c r="K774" s="2">
        <v>18</v>
      </c>
      <c r="L774" s="2">
        <v>316</v>
      </c>
      <c r="M774" s="25">
        <v>694</v>
      </c>
      <c r="N774" s="40">
        <f t="shared" si="74"/>
        <v>3</v>
      </c>
      <c r="O774" s="41" t="str">
        <f t="shared" si="75"/>
        <v>69</v>
      </c>
      <c r="P774" s="41" t="str">
        <f t="shared" si="76"/>
        <v>4</v>
      </c>
      <c r="Q774" s="42">
        <f t="shared" si="77"/>
        <v>4144</v>
      </c>
      <c r="R774" s="42">
        <f t="shared" si="78"/>
        <v>69.066666666666663</v>
      </c>
      <c r="U774" s="39"/>
      <c r="V774" s="39"/>
      <c r="W774" s="10"/>
      <c r="X774" s="6"/>
    </row>
    <row r="775" spans="1:24">
      <c r="A775" s="44">
        <v>45413</v>
      </c>
      <c r="B775" s="1" t="str">
        <f t="shared" si="73"/>
        <v>mayo</v>
      </c>
      <c r="C775" t="s">
        <v>290</v>
      </c>
      <c r="D775" t="s">
        <v>291</v>
      </c>
      <c r="E775" t="str">
        <f>+VLOOKUP(F775,'[1]DIVIPOLA MPIO'!$A$5:$B$1125,2,0)</f>
        <v>Valle del Cauca</v>
      </c>
      <c r="F775" t="s">
        <v>470</v>
      </c>
      <c r="G775" t="s">
        <v>297</v>
      </c>
      <c r="H775" t="s">
        <v>296</v>
      </c>
      <c r="I775" t="s">
        <v>295</v>
      </c>
      <c r="J775" t="s">
        <v>411</v>
      </c>
      <c r="K775" s="2">
        <v>13</v>
      </c>
      <c r="L775" s="2">
        <v>254</v>
      </c>
      <c r="M775" s="25">
        <v>531</v>
      </c>
      <c r="N775" s="40">
        <f t="shared" si="74"/>
        <v>3</v>
      </c>
      <c r="O775" s="41" t="str">
        <f t="shared" si="75"/>
        <v>53</v>
      </c>
      <c r="P775" s="41" t="str">
        <f t="shared" si="76"/>
        <v>1</v>
      </c>
      <c r="Q775" s="42">
        <f t="shared" si="77"/>
        <v>3181</v>
      </c>
      <c r="R775" s="42">
        <f t="shared" si="78"/>
        <v>53.016666666666666</v>
      </c>
      <c r="U775" s="39"/>
      <c r="V775" s="39"/>
      <c r="W775" s="10"/>
      <c r="X775" s="6"/>
    </row>
    <row r="776" spans="1:24">
      <c r="A776" s="44">
        <v>45413</v>
      </c>
      <c r="B776" s="1" t="str">
        <f t="shared" si="73"/>
        <v>mayo</v>
      </c>
      <c r="C776" t="s">
        <v>290</v>
      </c>
      <c r="D776" t="s">
        <v>291</v>
      </c>
      <c r="E776" t="str">
        <f>+VLOOKUP(F776,'[1]DIVIPOLA MPIO'!$A$5:$B$1125,2,0)</f>
        <v>Risaralda</v>
      </c>
      <c r="F776" t="s">
        <v>303</v>
      </c>
      <c r="G776" t="s">
        <v>297</v>
      </c>
      <c r="H776" t="s">
        <v>299</v>
      </c>
      <c r="I776" t="s">
        <v>295</v>
      </c>
      <c r="J776" t="s">
        <v>123</v>
      </c>
      <c r="K776" s="2">
        <v>3</v>
      </c>
      <c r="L776" s="2">
        <v>45</v>
      </c>
      <c r="M776" s="25">
        <v>318</v>
      </c>
      <c r="N776" s="40">
        <f t="shared" si="74"/>
        <v>3</v>
      </c>
      <c r="O776" s="41" t="str">
        <f t="shared" si="75"/>
        <v>31</v>
      </c>
      <c r="P776" s="41" t="str">
        <f t="shared" si="76"/>
        <v>8</v>
      </c>
      <c r="Q776" s="42">
        <f t="shared" si="77"/>
        <v>1868</v>
      </c>
      <c r="R776" s="42">
        <f t="shared" si="78"/>
        <v>31.133333333333333</v>
      </c>
      <c r="U776" s="39"/>
      <c r="V776" s="39"/>
      <c r="W776" s="10"/>
      <c r="X776" s="6"/>
    </row>
    <row r="777" spans="1:24">
      <c r="A777" s="44">
        <v>45413</v>
      </c>
      <c r="B777" s="1" t="str">
        <f t="shared" si="73"/>
        <v>mayo</v>
      </c>
      <c r="C777" t="s">
        <v>290</v>
      </c>
      <c r="D777" t="s">
        <v>291</v>
      </c>
      <c r="E777" t="str">
        <f>+VLOOKUP(F777,'[1]DIVIPOLA MPIO'!$A$5:$B$1125,2,0)</f>
        <v>Risaralda</v>
      </c>
      <c r="F777" t="s">
        <v>303</v>
      </c>
      <c r="G777" t="s">
        <v>297</v>
      </c>
      <c r="H777" t="s">
        <v>299</v>
      </c>
      <c r="I777" t="s">
        <v>295</v>
      </c>
      <c r="J777" t="s">
        <v>98</v>
      </c>
      <c r="K777" s="2">
        <v>1</v>
      </c>
      <c r="L777" s="2">
        <v>10</v>
      </c>
      <c r="M777" s="25">
        <v>5</v>
      </c>
      <c r="N777" s="40">
        <f t="shared" si="74"/>
        <v>1</v>
      </c>
      <c r="O777" s="41" t="str">
        <f t="shared" si="75"/>
        <v>5</v>
      </c>
      <c r="P777" s="41">
        <f t="shared" si="76"/>
        <v>0</v>
      </c>
      <c r="Q777" s="42">
        <f t="shared" si="77"/>
        <v>300</v>
      </c>
      <c r="R777" s="42">
        <f t="shared" si="78"/>
        <v>5</v>
      </c>
      <c r="U777" s="39"/>
      <c r="V777" s="39"/>
      <c r="W777" s="10"/>
      <c r="X777" s="6"/>
    </row>
    <row r="778" spans="1:24">
      <c r="A778" s="44">
        <v>45413</v>
      </c>
      <c r="B778" s="1" t="str">
        <f t="shared" si="73"/>
        <v>mayo</v>
      </c>
      <c r="C778" t="s">
        <v>290</v>
      </c>
      <c r="D778" t="s">
        <v>291</v>
      </c>
      <c r="E778" t="str">
        <f>+VLOOKUP(F778,'[1]DIVIPOLA MPIO'!$A$5:$B$1125,2,0)</f>
        <v>Risaralda</v>
      </c>
      <c r="F778" t="s">
        <v>303</v>
      </c>
      <c r="G778" t="s">
        <v>297</v>
      </c>
      <c r="H778" t="s">
        <v>296</v>
      </c>
      <c r="I778" t="s">
        <v>295</v>
      </c>
      <c r="J778" t="s">
        <v>123</v>
      </c>
      <c r="K778" s="2">
        <v>2</v>
      </c>
      <c r="L778" s="2">
        <v>24</v>
      </c>
      <c r="M778" s="25">
        <v>128</v>
      </c>
      <c r="N778" s="40">
        <f t="shared" si="74"/>
        <v>3</v>
      </c>
      <c r="O778" s="41" t="str">
        <f t="shared" si="75"/>
        <v>12</v>
      </c>
      <c r="P778" s="41" t="str">
        <f t="shared" si="76"/>
        <v>8</v>
      </c>
      <c r="Q778" s="42">
        <f t="shared" si="77"/>
        <v>728</v>
      </c>
      <c r="R778" s="42">
        <f t="shared" si="78"/>
        <v>12.133333333333333</v>
      </c>
      <c r="U778" s="39"/>
      <c r="V778" s="39"/>
      <c r="W778" s="10"/>
      <c r="X778" s="6"/>
    </row>
    <row r="779" spans="1:24">
      <c r="A779" s="44">
        <v>45413</v>
      </c>
      <c r="B779" s="1" t="str">
        <f t="shared" si="73"/>
        <v>mayo</v>
      </c>
      <c r="C779" t="s">
        <v>290</v>
      </c>
      <c r="D779" t="s">
        <v>291</v>
      </c>
      <c r="E779" t="str">
        <f>+VLOOKUP(F779,'[1]DIVIPOLA MPIO'!$A$5:$B$1125,2,0)</f>
        <v>Quindio</v>
      </c>
      <c r="F779" t="s">
        <v>393</v>
      </c>
      <c r="G779" t="s">
        <v>297</v>
      </c>
      <c r="H779" t="s">
        <v>299</v>
      </c>
      <c r="I779" t="s">
        <v>295</v>
      </c>
      <c r="J779" t="s">
        <v>123</v>
      </c>
      <c r="K779" s="2">
        <v>3</v>
      </c>
      <c r="L779" s="2">
        <v>47</v>
      </c>
      <c r="M779" s="25">
        <v>231</v>
      </c>
      <c r="N779" s="40">
        <f t="shared" si="74"/>
        <v>3</v>
      </c>
      <c r="O779" s="41" t="str">
        <f t="shared" si="75"/>
        <v>23</v>
      </c>
      <c r="P779" s="41" t="str">
        <f t="shared" si="76"/>
        <v>1</v>
      </c>
      <c r="Q779" s="42">
        <f t="shared" si="77"/>
        <v>1381</v>
      </c>
      <c r="R779" s="42">
        <f t="shared" si="78"/>
        <v>23.016666666666666</v>
      </c>
      <c r="U779" s="39"/>
      <c r="V779" s="39"/>
      <c r="W779" s="10"/>
      <c r="X779" s="6"/>
    </row>
    <row r="780" spans="1:24">
      <c r="A780" s="44">
        <v>45413</v>
      </c>
      <c r="B780" s="1" t="str">
        <f t="shared" si="73"/>
        <v>mayo</v>
      </c>
      <c r="C780" t="s">
        <v>290</v>
      </c>
      <c r="D780" t="s">
        <v>291</v>
      </c>
      <c r="E780" t="str">
        <f>+VLOOKUP(F780,'[1]DIVIPOLA MPIO'!$A$5:$B$1125,2,0)</f>
        <v>Quindio</v>
      </c>
      <c r="F780" t="s">
        <v>393</v>
      </c>
      <c r="G780" t="s">
        <v>297</v>
      </c>
      <c r="H780" t="s">
        <v>296</v>
      </c>
      <c r="I780" t="s">
        <v>295</v>
      </c>
      <c r="J780" t="s">
        <v>123</v>
      </c>
      <c r="K780" s="2">
        <v>5</v>
      </c>
      <c r="L780" s="2">
        <v>70</v>
      </c>
      <c r="M780" s="25">
        <v>361</v>
      </c>
      <c r="N780" s="40">
        <f t="shared" si="74"/>
        <v>3</v>
      </c>
      <c r="O780" s="41" t="str">
        <f t="shared" si="75"/>
        <v>36</v>
      </c>
      <c r="P780" s="41" t="str">
        <f t="shared" si="76"/>
        <v>1</v>
      </c>
      <c r="Q780" s="42">
        <f t="shared" si="77"/>
        <v>2161</v>
      </c>
      <c r="R780" s="42">
        <f t="shared" si="78"/>
        <v>36.016666666666666</v>
      </c>
      <c r="U780" s="39"/>
      <c r="V780" s="39"/>
      <c r="W780" s="10"/>
      <c r="X780" s="6"/>
    </row>
    <row r="781" spans="1:24">
      <c r="A781" s="44">
        <v>45413</v>
      </c>
      <c r="B781" s="1" t="str">
        <f t="shared" si="73"/>
        <v>mayo</v>
      </c>
      <c r="C781" t="s">
        <v>290</v>
      </c>
      <c r="D781" t="s">
        <v>291</v>
      </c>
      <c r="E781" t="str">
        <f>+VLOOKUP(F781,'[1]DIVIPOLA MPIO'!$A$5:$B$1125,2,0)</f>
        <v>Valle del Cauca</v>
      </c>
      <c r="F781" t="s">
        <v>304</v>
      </c>
      <c r="G781" t="s">
        <v>297</v>
      </c>
      <c r="H781" t="s">
        <v>294</v>
      </c>
      <c r="I781" t="s">
        <v>295</v>
      </c>
      <c r="J781" t="s">
        <v>411</v>
      </c>
      <c r="K781" s="2">
        <v>3</v>
      </c>
      <c r="L781" s="2">
        <v>63</v>
      </c>
      <c r="M781" s="25">
        <v>231</v>
      </c>
      <c r="N781" s="40">
        <f t="shared" si="74"/>
        <v>3</v>
      </c>
      <c r="O781" s="41" t="str">
        <f t="shared" si="75"/>
        <v>23</v>
      </c>
      <c r="P781" s="41" t="str">
        <f t="shared" si="76"/>
        <v>1</v>
      </c>
      <c r="Q781" s="42">
        <f t="shared" si="77"/>
        <v>1381</v>
      </c>
      <c r="R781" s="42">
        <f t="shared" si="78"/>
        <v>23.016666666666666</v>
      </c>
      <c r="U781" s="39"/>
      <c r="V781" s="39"/>
      <c r="W781" s="10"/>
      <c r="X781" s="6"/>
    </row>
    <row r="782" spans="1:24">
      <c r="A782" s="44">
        <v>45413</v>
      </c>
      <c r="B782" s="1" t="str">
        <f t="shared" si="73"/>
        <v>mayo</v>
      </c>
      <c r="C782" t="s">
        <v>290</v>
      </c>
      <c r="D782" t="s">
        <v>291</v>
      </c>
      <c r="E782" t="str">
        <f>+VLOOKUP(F782,'[1]DIVIPOLA MPIO'!$A$5:$B$1125,2,0)</f>
        <v>Valle del Cauca</v>
      </c>
      <c r="F782" t="s">
        <v>306</v>
      </c>
      <c r="G782" t="s">
        <v>297</v>
      </c>
      <c r="H782" t="s">
        <v>299</v>
      </c>
      <c r="I782" t="s">
        <v>295</v>
      </c>
      <c r="J782" t="s">
        <v>411</v>
      </c>
      <c r="K782" s="2">
        <v>4</v>
      </c>
      <c r="L782" s="2">
        <v>131</v>
      </c>
      <c r="M782" s="25">
        <v>228</v>
      </c>
      <c r="N782" s="40">
        <f t="shared" si="74"/>
        <v>3</v>
      </c>
      <c r="O782" s="41" t="str">
        <f t="shared" si="75"/>
        <v>22</v>
      </c>
      <c r="P782" s="41" t="str">
        <f t="shared" si="76"/>
        <v>8</v>
      </c>
      <c r="Q782" s="42">
        <f t="shared" si="77"/>
        <v>1328</v>
      </c>
      <c r="R782" s="42">
        <f t="shared" si="78"/>
        <v>22.133333333333333</v>
      </c>
      <c r="U782" s="39"/>
      <c r="V782" s="39"/>
      <c r="W782" s="10"/>
      <c r="X782" s="6"/>
    </row>
    <row r="783" spans="1:24">
      <c r="A783" s="44">
        <v>45413</v>
      </c>
      <c r="B783" s="1" t="str">
        <f t="shared" si="73"/>
        <v>mayo</v>
      </c>
      <c r="C783" t="s">
        <v>290</v>
      </c>
      <c r="D783" t="s">
        <v>291</v>
      </c>
      <c r="E783" t="str">
        <f>+VLOOKUP(F783,'[1]DIVIPOLA MPIO'!$A$5:$B$1125,2,0)</f>
        <v>Valle del Cauca</v>
      </c>
      <c r="F783" t="s">
        <v>306</v>
      </c>
      <c r="G783" t="s">
        <v>297</v>
      </c>
      <c r="H783" t="s">
        <v>299</v>
      </c>
      <c r="I783" t="s">
        <v>295</v>
      </c>
      <c r="J783" t="s">
        <v>123</v>
      </c>
      <c r="K783" s="2">
        <v>4</v>
      </c>
      <c r="L783" s="2">
        <v>64</v>
      </c>
      <c r="M783" s="25">
        <v>214</v>
      </c>
      <c r="N783" s="40">
        <f t="shared" si="74"/>
        <v>3</v>
      </c>
      <c r="O783" s="41" t="str">
        <f t="shared" si="75"/>
        <v>21</v>
      </c>
      <c r="P783" s="41" t="str">
        <f t="shared" si="76"/>
        <v>4</v>
      </c>
      <c r="Q783" s="42">
        <f t="shared" si="77"/>
        <v>1264</v>
      </c>
      <c r="R783" s="42">
        <f t="shared" si="78"/>
        <v>21.066666666666666</v>
      </c>
      <c r="U783" s="39"/>
      <c r="V783" s="39"/>
      <c r="W783" s="10"/>
      <c r="X783" s="6"/>
    </row>
    <row r="784" spans="1:24">
      <c r="A784" s="44">
        <v>45413</v>
      </c>
      <c r="B784" s="1" t="str">
        <f t="shared" si="73"/>
        <v>mayo</v>
      </c>
      <c r="C784" t="s">
        <v>290</v>
      </c>
      <c r="D784" t="s">
        <v>291</v>
      </c>
      <c r="E784" t="str">
        <f>+VLOOKUP(F784,'[1]DIVIPOLA MPIO'!$A$5:$B$1125,2,0)</f>
        <v>Valle del Cauca</v>
      </c>
      <c r="F784" t="s">
        <v>306</v>
      </c>
      <c r="G784" t="s">
        <v>297</v>
      </c>
      <c r="H784" t="s">
        <v>294</v>
      </c>
      <c r="I784" t="s">
        <v>295</v>
      </c>
      <c r="J784" t="s">
        <v>411</v>
      </c>
      <c r="K784" s="2">
        <v>2</v>
      </c>
      <c r="L784" s="2">
        <v>29</v>
      </c>
      <c r="M784" s="25">
        <v>57</v>
      </c>
      <c r="N784" s="40">
        <f t="shared" si="74"/>
        <v>2</v>
      </c>
      <c r="O784" s="41" t="str">
        <f t="shared" si="75"/>
        <v>57</v>
      </c>
      <c r="P784" s="41">
        <f t="shared" si="76"/>
        <v>0</v>
      </c>
      <c r="Q784" s="42">
        <f t="shared" si="77"/>
        <v>3420</v>
      </c>
      <c r="R784" s="42">
        <f t="shared" si="78"/>
        <v>57</v>
      </c>
      <c r="U784" s="39"/>
      <c r="V784" s="39"/>
      <c r="W784" s="10"/>
      <c r="X784" s="6"/>
    </row>
    <row r="785" spans="1:24">
      <c r="A785" s="44">
        <v>45413</v>
      </c>
      <c r="B785" s="1" t="str">
        <f t="shared" si="73"/>
        <v>mayo</v>
      </c>
      <c r="C785" t="s">
        <v>290</v>
      </c>
      <c r="D785" t="s">
        <v>291</v>
      </c>
      <c r="E785" t="str">
        <f>+VLOOKUP(F785,'[1]DIVIPOLA MPIO'!$A$5:$B$1125,2,0)</f>
        <v>Valle del Cauca</v>
      </c>
      <c r="F785" t="s">
        <v>306</v>
      </c>
      <c r="G785" t="s">
        <v>297</v>
      </c>
      <c r="H785" t="s">
        <v>296</v>
      </c>
      <c r="I785" t="s">
        <v>295</v>
      </c>
      <c r="J785" t="s">
        <v>411</v>
      </c>
      <c r="K785" s="2">
        <v>3</v>
      </c>
      <c r="L785" s="2">
        <v>49</v>
      </c>
      <c r="M785" s="25">
        <v>137</v>
      </c>
      <c r="N785" s="40">
        <f t="shared" si="74"/>
        <v>3</v>
      </c>
      <c r="O785" s="41" t="str">
        <f t="shared" si="75"/>
        <v>13</v>
      </c>
      <c r="P785" s="41" t="str">
        <f t="shared" si="76"/>
        <v>7</v>
      </c>
      <c r="Q785" s="42">
        <f t="shared" si="77"/>
        <v>787</v>
      </c>
      <c r="R785" s="42">
        <f t="shared" si="78"/>
        <v>13.116666666666667</v>
      </c>
      <c r="U785" s="39"/>
      <c r="V785" s="39"/>
      <c r="W785" s="10"/>
      <c r="X785" s="6"/>
    </row>
    <row r="786" spans="1:24">
      <c r="A786" s="44">
        <v>45413</v>
      </c>
      <c r="B786" s="1" t="str">
        <f t="shared" si="73"/>
        <v>mayo</v>
      </c>
      <c r="C786" t="s">
        <v>290</v>
      </c>
      <c r="D786" t="s">
        <v>291</v>
      </c>
      <c r="E786" t="str">
        <f>+VLOOKUP(F786,'[1]DIVIPOLA MPIO'!$A$5:$B$1125,2,0)</f>
        <v>Caldas</v>
      </c>
      <c r="F786" t="s">
        <v>307</v>
      </c>
      <c r="G786" t="s">
        <v>293</v>
      </c>
      <c r="H786" t="s">
        <v>294</v>
      </c>
      <c r="I786" t="s">
        <v>295</v>
      </c>
      <c r="J786" t="s">
        <v>411</v>
      </c>
      <c r="K786" s="2">
        <v>4</v>
      </c>
      <c r="L786" s="2">
        <v>83</v>
      </c>
      <c r="M786" s="25">
        <v>283</v>
      </c>
      <c r="N786" s="40">
        <f t="shared" si="74"/>
        <v>3</v>
      </c>
      <c r="O786" s="41" t="str">
        <f t="shared" si="75"/>
        <v>28</v>
      </c>
      <c r="P786" s="41" t="str">
        <f t="shared" si="76"/>
        <v>3</v>
      </c>
      <c r="Q786" s="42">
        <f t="shared" si="77"/>
        <v>1683</v>
      </c>
      <c r="R786" s="42">
        <f t="shared" si="78"/>
        <v>28.05</v>
      </c>
      <c r="U786" s="39"/>
      <c r="V786" s="39"/>
      <c r="W786" s="10"/>
      <c r="X786" s="6"/>
    </row>
    <row r="787" spans="1:24">
      <c r="A787" s="44">
        <v>45413</v>
      </c>
      <c r="B787" s="1" t="str">
        <f t="shared" si="73"/>
        <v>mayo</v>
      </c>
      <c r="C787" t="s">
        <v>290</v>
      </c>
      <c r="D787" t="s">
        <v>291</v>
      </c>
      <c r="E787" t="str">
        <f>+VLOOKUP(F787,'[1]DIVIPOLA MPIO'!$A$5:$B$1125,2,0)</f>
        <v>Caldas</v>
      </c>
      <c r="F787" t="s">
        <v>307</v>
      </c>
      <c r="G787" t="s">
        <v>297</v>
      </c>
      <c r="H787" t="s">
        <v>294</v>
      </c>
      <c r="I787" t="s">
        <v>295</v>
      </c>
      <c r="J787" t="s">
        <v>411</v>
      </c>
      <c r="K787" s="2">
        <v>1</v>
      </c>
      <c r="L787" s="2">
        <v>31</v>
      </c>
      <c r="M787" s="25">
        <v>121</v>
      </c>
      <c r="N787" s="40">
        <f t="shared" si="74"/>
        <v>3</v>
      </c>
      <c r="O787" s="41" t="str">
        <f t="shared" si="75"/>
        <v>12</v>
      </c>
      <c r="P787" s="41" t="str">
        <f t="shared" si="76"/>
        <v>1</v>
      </c>
      <c r="Q787" s="42">
        <f t="shared" si="77"/>
        <v>721</v>
      </c>
      <c r="R787" s="42">
        <f t="shared" si="78"/>
        <v>12.016666666666667</v>
      </c>
      <c r="U787" s="39"/>
      <c r="V787" s="39"/>
      <c r="W787" s="10"/>
      <c r="X787" s="6"/>
    </row>
    <row r="788" spans="1:24">
      <c r="A788" s="44">
        <v>45413</v>
      </c>
      <c r="B788" s="1" t="str">
        <f t="shared" si="73"/>
        <v>mayo</v>
      </c>
      <c r="C788" t="s">
        <v>290</v>
      </c>
      <c r="D788" t="s">
        <v>291</v>
      </c>
      <c r="E788" t="str">
        <f>+VLOOKUP(F788,'[1]DIVIPOLA MPIO'!$A$5:$B$1125,2,0)</f>
        <v>Valle del Cauca</v>
      </c>
      <c r="F788" t="s">
        <v>227</v>
      </c>
      <c r="G788" t="s">
        <v>297</v>
      </c>
      <c r="H788" t="s">
        <v>299</v>
      </c>
      <c r="I788" t="s">
        <v>295</v>
      </c>
      <c r="J788" t="s">
        <v>411</v>
      </c>
      <c r="K788" s="2">
        <v>4</v>
      </c>
      <c r="L788" s="2">
        <v>74</v>
      </c>
      <c r="M788" s="25">
        <v>305</v>
      </c>
      <c r="N788" s="40">
        <f t="shared" si="74"/>
        <v>3</v>
      </c>
      <c r="O788" s="41" t="str">
        <f t="shared" si="75"/>
        <v>30</v>
      </c>
      <c r="P788" s="41" t="str">
        <f t="shared" si="76"/>
        <v>5</v>
      </c>
      <c r="Q788" s="42">
        <f t="shared" si="77"/>
        <v>1805</v>
      </c>
      <c r="R788" s="42">
        <f t="shared" si="78"/>
        <v>30.083333333333332</v>
      </c>
      <c r="U788" s="39"/>
      <c r="V788" s="39"/>
      <c r="W788" s="10"/>
      <c r="X788" s="6"/>
    </row>
    <row r="789" spans="1:24">
      <c r="A789" s="44">
        <v>45413</v>
      </c>
      <c r="B789" s="1" t="str">
        <f t="shared" si="73"/>
        <v>mayo</v>
      </c>
      <c r="C789" t="s">
        <v>290</v>
      </c>
      <c r="D789" t="s">
        <v>291</v>
      </c>
      <c r="E789" t="str">
        <f>+VLOOKUP(F789,'[1]DIVIPOLA MPIO'!$A$5:$B$1125,2,0)</f>
        <v>Valle del Cauca</v>
      </c>
      <c r="F789" t="s">
        <v>227</v>
      </c>
      <c r="G789" t="s">
        <v>297</v>
      </c>
      <c r="H789" t="s">
        <v>294</v>
      </c>
      <c r="I789" t="s">
        <v>295</v>
      </c>
      <c r="J789" t="s">
        <v>411</v>
      </c>
      <c r="K789" s="2">
        <v>11</v>
      </c>
      <c r="L789" s="2">
        <v>213</v>
      </c>
      <c r="M789" s="25">
        <v>1091</v>
      </c>
      <c r="N789" s="40">
        <f t="shared" si="74"/>
        <v>4</v>
      </c>
      <c r="O789" s="41" t="str">
        <f t="shared" si="75"/>
        <v>10</v>
      </c>
      <c r="P789" s="41" t="str">
        <f t="shared" si="76"/>
        <v>91</v>
      </c>
      <c r="Q789" s="42">
        <f t="shared" si="77"/>
        <v>691</v>
      </c>
      <c r="R789" s="42">
        <f t="shared" si="78"/>
        <v>11.516666666666667</v>
      </c>
      <c r="U789" s="39"/>
      <c r="V789" s="39"/>
      <c r="W789" s="10"/>
      <c r="X789" s="6"/>
    </row>
    <row r="790" spans="1:24">
      <c r="A790" s="44">
        <v>45413</v>
      </c>
      <c r="B790" s="1" t="str">
        <f t="shared" si="73"/>
        <v>mayo</v>
      </c>
      <c r="C790" t="s">
        <v>290</v>
      </c>
      <c r="D790" t="s">
        <v>291</v>
      </c>
      <c r="E790" t="str">
        <f>+VLOOKUP(F790,'[1]DIVIPOLA MPIO'!$A$5:$B$1125,2,0)</f>
        <v>Valle del Cauca</v>
      </c>
      <c r="F790" t="s">
        <v>227</v>
      </c>
      <c r="G790" t="s">
        <v>297</v>
      </c>
      <c r="H790" t="s">
        <v>296</v>
      </c>
      <c r="I790" t="s">
        <v>295</v>
      </c>
      <c r="J790" t="s">
        <v>411</v>
      </c>
      <c r="K790" s="2">
        <v>7</v>
      </c>
      <c r="L790" s="2">
        <v>142</v>
      </c>
      <c r="M790" s="25">
        <v>584</v>
      </c>
      <c r="N790" s="40">
        <f t="shared" si="74"/>
        <v>3</v>
      </c>
      <c r="O790" s="41" t="str">
        <f t="shared" si="75"/>
        <v>58</v>
      </c>
      <c r="P790" s="41" t="str">
        <f t="shared" si="76"/>
        <v>4</v>
      </c>
      <c r="Q790" s="42">
        <f t="shared" si="77"/>
        <v>3484</v>
      </c>
      <c r="R790" s="42">
        <f t="shared" si="78"/>
        <v>58.06666666666667</v>
      </c>
      <c r="U790" s="39"/>
      <c r="V790" s="39"/>
      <c r="W790" s="10"/>
      <c r="X790" s="6"/>
    </row>
    <row r="791" spans="1:24">
      <c r="A791" s="44">
        <v>45413</v>
      </c>
      <c r="B791" s="1" t="str">
        <f t="shared" si="73"/>
        <v>mayo</v>
      </c>
      <c r="C791" t="s">
        <v>220</v>
      </c>
      <c r="D791" t="s">
        <v>221</v>
      </c>
      <c r="E791" t="str">
        <f>+VLOOKUP(F791,'[1]DIVIPOLA MPIO'!$A$5:$B$1125,2,0)</f>
        <v>Valle del Cauca</v>
      </c>
      <c r="F791" t="s">
        <v>466</v>
      </c>
      <c r="G791" t="s">
        <v>223</v>
      </c>
      <c r="H791" t="s">
        <v>226</v>
      </c>
      <c r="I791" t="s">
        <v>225</v>
      </c>
      <c r="J791" t="s">
        <v>411</v>
      </c>
      <c r="K791" s="2">
        <v>10</v>
      </c>
      <c r="L791" s="2">
        <v>171</v>
      </c>
      <c r="M791" s="25">
        <v>730</v>
      </c>
      <c r="N791" s="40">
        <f t="shared" si="74"/>
        <v>3</v>
      </c>
      <c r="O791" s="41" t="str">
        <f t="shared" si="75"/>
        <v>73</v>
      </c>
      <c r="P791" s="41" t="str">
        <f t="shared" si="76"/>
        <v>0</v>
      </c>
      <c r="Q791" s="42">
        <f t="shared" si="77"/>
        <v>4380</v>
      </c>
      <c r="R791" s="42">
        <f t="shared" si="78"/>
        <v>73</v>
      </c>
      <c r="U791" s="39"/>
      <c r="V791" s="39"/>
      <c r="W791" s="10"/>
      <c r="X791" s="6"/>
    </row>
    <row r="792" spans="1:24">
      <c r="A792" s="44">
        <v>45413</v>
      </c>
      <c r="B792" s="1" t="str">
        <f t="shared" si="73"/>
        <v>mayo</v>
      </c>
      <c r="C792" t="s">
        <v>220</v>
      </c>
      <c r="D792" t="s">
        <v>221</v>
      </c>
      <c r="E792" t="str">
        <f>+VLOOKUP(F792,'[1]DIVIPOLA MPIO'!$A$5:$B$1125,2,0)</f>
        <v>Valle del Cauca</v>
      </c>
      <c r="F792" t="s">
        <v>227</v>
      </c>
      <c r="G792" t="s">
        <v>308</v>
      </c>
      <c r="H792" t="s">
        <v>226</v>
      </c>
      <c r="I792" t="s">
        <v>225</v>
      </c>
      <c r="J792" t="s">
        <v>411</v>
      </c>
      <c r="K792" s="2">
        <v>92</v>
      </c>
      <c r="L792" s="2">
        <v>1639</v>
      </c>
      <c r="M792" s="25">
        <v>5242</v>
      </c>
      <c r="N792" s="40">
        <f t="shared" si="74"/>
        <v>4</v>
      </c>
      <c r="O792" s="41" t="str">
        <f t="shared" si="75"/>
        <v>52</v>
      </c>
      <c r="P792" s="41" t="str">
        <f t="shared" si="76"/>
        <v>42</v>
      </c>
      <c r="Q792" s="42">
        <f t="shared" si="77"/>
        <v>3162</v>
      </c>
      <c r="R792" s="42">
        <f t="shared" si="78"/>
        <v>52.7</v>
      </c>
      <c r="U792" s="39"/>
      <c r="V792" s="39"/>
      <c r="W792" s="10"/>
      <c r="X792" s="6"/>
    </row>
    <row r="793" spans="1:24">
      <c r="A793" s="44">
        <v>45413</v>
      </c>
      <c r="B793" s="1" t="str">
        <f t="shared" si="73"/>
        <v>mayo</v>
      </c>
      <c r="C793" t="s">
        <v>229</v>
      </c>
      <c r="D793" t="s">
        <v>230</v>
      </c>
      <c r="E793" t="str">
        <f>+VLOOKUP(F793,'[1]DIVIPOLA MPIO'!$A$5:$B$1125,2,0)</f>
        <v>Meta</v>
      </c>
      <c r="F793" t="s">
        <v>78</v>
      </c>
      <c r="G793" t="s">
        <v>231</v>
      </c>
      <c r="H793" t="s">
        <v>232</v>
      </c>
      <c r="I793" t="s">
        <v>15</v>
      </c>
      <c r="J793" t="s">
        <v>16</v>
      </c>
      <c r="K793" s="2">
        <v>135</v>
      </c>
      <c r="L793" s="2">
        <v>1781</v>
      </c>
      <c r="M793" s="25">
        <v>39</v>
      </c>
      <c r="N793" s="40">
        <f t="shared" si="74"/>
        <v>2</v>
      </c>
      <c r="O793" s="41" t="str">
        <f t="shared" si="75"/>
        <v>39</v>
      </c>
      <c r="P793" s="41">
        <f t="shared" si="76"/>
        <v>0</v>
      </c>
      <c r="Q793" s="42">
        <f t="shared" si="77"/>
        <v>2340</v>
      </c>
      <c r="R793" s="42">
        <f t="shared" si="78"/>
        <v>39</v>
      </c>
      <c r="U793" s="39"/>
      <c r="V793" s="39"/>
      <c r="W793" s="10"/>
      <c r="X793" s="6"/>
    </row>
    <row r="794" spans="1:24">
      <c r="A794" s="44">
        <v>45413</v>
      </c>
      <c r="B794" s="1" t="str">
        <f t="shared" si="73"/>
        <v>mayo</v>
      </c>
      <c r="C794" t="s">
        <v>229</v>
      </c>
      <c r="D794" t="s">
        <v>230</v>
      </c>
      <c r="E794" t="str">
        <f>+VLOOKUP(F794,'[1]DIVIPOLA MPIO'!$A$5:$B$1125,2,0)</f>
        <v>Meta</v>
      </c>
      <c r="F794" t="s">
        <v>78</v>
      </c>
      <c r="G794" t="s">
        <v>231</v>
      </c>
      <c r="H794" t="s">
        <v>232</v>
      </c>
      <c r="I794" t="s">
        <v>15</v>
      </c>
      <c r="J794" t="s">
        <v>309</v>
      </c>
      <c r="K794" s="2">
        <v>1</v>
      </c>
      <c r="L794" s="2">
        <v>15</v>
      </c>
      <c r="M794" s="25">
        <v>17</v>
      </c>
      <c r="N794" s="40">
        <f t="shared" si="74"/>
        <v>2</v>
      </c>
      <c r="O794" s="41" t="str">
        <f t="shared" si="75"/>
        <v>17</v>
      </c>
      <c r="P794" s="41">
        <f t="shared" si="76"/>
        <v>0</v>
      </c>
      <c r="Q794" s="42">
        <f t="shared" si="77"/>
        <v>1020</v>
      </c>
      <c r="R794" s="42">
        <f t="shared" si="78"/>
        <v>17</v>
      </c>
      <c r="U794" s="39"/>
      <c r="V794" s="39"/>
      <c r="W794" s="10"/>
      <c r="X794" s="6"/>
    </row>
    <row r="795" spans="1:24">
      <c r="A795" s="44">
        <v>45413</v>
      </c>
      <c r="B795" s="1" t="str">
        <f t="shared" si="73"/>
        <v>mayo</v>
      </c>
      <c r="C795" t="s">
        <v>229</v>
      </c>
      <c r="D795" t="s">
        <v>230</v>
      </c>
      <c r="E795" t="str">
        <f>+VLOOKUP(F795,'[1]DIVIPOLA MPIO'!$A$5:$B$1125,2,0)</f>
        <v>Meta</v>
      </c>
      <c r="F795" t="s">
        <v>78</v>
      </c>
      <c r="G795" t="s">
        <v>231</v>
      </c>
      <c r="H795" t="s">
        <v>232</v>
      </c>
      <c r="I795" t="s">
        <v>15</v>
      </c>
      <c r="J795" t="s">
        <v>123</v>
      </c>
      <c r="K795" s="2">
        <v>51</v>
      </c>
      <c r="L795" s="2">
        <v>737</v>
      </c>
      <c r="M795" s="25">
        <v>20</v>
      </c>
      <c r="N795" s="40">
        <f t="shared" si="74"/>
        <v>2</v>
      </c>
      <c r="O795" s="41" t="str">
        <f t="shared" si="75"/>
        <v>20</v>
      </c>
      <c r="P795" s="41">
        <f t="shared" si="76"/>
        <v>0</v>
      </c>
      <c r="Q795" s="42">
        <f t="shared" si="77"/>
        <v>1200</v>
      </c>
      <c r="R795" s="42">
        <f t="shared" si="78"/>
        <v>20</v>
      </c>
      <c r="U795" s="39"/>
      <c r="V795" s="39"/>
      <c r="W795" s="10"/>
      <c r="X795" s="6"/>
    </row>
    <row r="796" spans="1:24">
      <c r="A796" s="44">
        <v>45413</v>
      </c>
      <c r="B796" s="1" t="str">
        <f t="shared" si="73"/>
        <v>mayo</v>
      </c>
      <c r="C796" t="s">
        <v>229</v>
      </c>
      <c r="D796" t="s">
        <v>230</v>
      </c>
      <c r="E796" t="str">
        <f>+VLOOKUP(F796,'[1]DIVIPOLA MPIO'!$A$5:$B$1125,2,0)</f>
        <v>Meta</v>
      </c>
      <c r="F796" t="s">
        <v>78</v>
      </c>
      <c r="G796" t="s">
        <v>231</v>
      </c>
      <c r="H796" t="s">
        <v>232</v>
      </c>
      <c r="I796" t="s">
        <v>15</v>
      </c>
      <c r="J796" t="s">
        <v>412</v>
      </c>
      <c r="K796" s="2">
        <v>31</v>
      </c>
      <c r="L796" s="2">
        <v>374</v>
      </c>
      <c r="M796" s="25">
        <v>11</v>
      </c>
      <c r="N796" s="40">
        <f t="shared" si="74"/>
        <v>2</v>
      </c>
      <c r="O796" s="41" t="str">
        <f t="shared" si="75"/>
        <v>11</v>
      </c>
      <c r="P796" s="41">
        <f t="shared" si="76"/>
        <v>0</v>
      </c>
      <c r="Q796" s="42">
        <f t="shared" si="77"/>
        <v>660</v>
      </c>
      <c r="R796" s="42">
        <f t="shared" si="78"/>
        <v>11</v>
      </c>
      <c r="U796" s="39"/>
      <c r="V796" s="39"/>
      <c r="W796" s="10"/>
      <c r="X796" s="6"/>
    </row>
    <row r="797" spans="1:24">
      <c r="A797" s="44">
        <v>45413</v>
      </c>
      <c r="B797" s="1" t="str">
        <f t="shared" si="73"/>
        <v>mayo</v>
      </c>
      <c r="C797" t="s">
        <v>229</v>
      </c>
      <c r="D797" t="s">
        <v>230</v>
      </c>
      <c r="E797" t="str">
        <f>+VLOOKUP(F797,'[1]DIVIPOLA MPIO'!$A$5:$B$1125,2,0)</f>
        <v>Meta</v>
      </c>
      <c r="F797" t="s">
        <v>78</v>
      </c>
      <c r="G797" t="s">
        <v>231</v>
      </c>
      <c r="H797" t="s">
        <v>232</v>
      </c>
      <c r="I797" t="s">
        <v>394</v>
      </c>
      <c r="J797" t="s">
        <v>81</v>
      </c>
      <c r="K797" s="2">
        <v>10</v>
      </c>
      <c r="L797" s="2">
        <v>135</v>
      </c>
      <c r="M797" s="25">
        <v>4</v>
      </c>
      <c r="N797" s="40">
        <f t="shared" si="74"/>
        <v>1</v>
      </c>
      <c r="O797" s="41" t="str">
        <f t="shared" si="75"/>
        <v>4</v>
      </c>
      <c r="P797" s="41">
        <f t="shared" si="76"/>
        <v>0</v>
      </c>
      <c r="Q797" s="42">
        <f t="shared" si="77"/>
        <v>240</v>
      </c>
      <c r="R797" s="42">
        <f t="shared" si="78"/>
        <v>4</v>
      </c>
      <c r="U797" s="39"/>
      <c r="V797" s="39"/>
      <c r="W797" s="10"/>
      <c r="X797" s="6"/>
    </row>
    <row r="798" spans="1:24">
      <c r="A798" s="44">
        <v>45413</v>
      </c>
      <c r="B798" s="1" t="str">
        <f t="shared" si="73"/>
        <v>mayo</v>
      </c>
      <c r="C798" t="s">
        <v>235</v>
      </c>
      <c r="D798" t="s">
        <v>236</v>
      </c>
      <c r="E798" t="str">
        <f>+VLOOKUP(F798,'[1]DIVIPOLA MPIO'!$A$5:$B$1125,2,0)</f>
        <v>Valle del Cauca</v>
      </c>
      <c r="F798" t="s">
        <v>464</v>
      </c>
      <c r="G798" t="s">
        <v>238</v>
      </c>
      <c r="H798" t="s">
        <v>239</v>
      </c>
      <c r="I798" t="s">
        <v>211</v>
      </c>
      <c r="J798" t="s">
        <v>411</v>
      </c>
      <c r="K798" s="2">
        <v>53</v>
      </c>
      <c r="L798" s="2">
        <v>574</v>
      </c>
      <c r="M798" s="25">
        <v>368</v>
      </c>
      <c r="N798" s="40">
        <f t="shared" si="74"/>
        <v>3</v>
      </c>
      <c r="O798" s="41" t="str">
        <f t="shared" si="75"/>
        <v>36</v>
      </c>
      <c r="P798" s="41" t="str">
        <f t="shared" si="76"/>
        <v>8</v>
      </c>
      <c r="Q798" s="42">
        <f t="shared" si="77"/>
        <v>2168</v>
      </c>
      <c r="R798" s="42">
        <f t="shared" si="78"/>
        <v>36.133333333333333</v>
      </c>
      <c r="U798" s="39"/>
      <c r="V798" s="39"/>
      <c r="W798" s="10"/>
      <c r="X798" s="6"/>
    </row>
    <row r="799" spans="1:24">
      <c r="A799" s="44">
        <v>45413</v>
      </c>
      <c r="B799" s="1" t="str">
        <f t="shared" si="73"/>
        <v>mayo</v>
      </c>
      <c r="C799" t="s">
        <v>235</v>
      </c>
      <c r="D799" t="s">
        <v>236</v>
      </c>
      <c r="E799" t="str">
        <f>+VLOOKUP(F799,'[1]DIVIPOLA MPIO'!$A$5:$B$1125,2,0)</f>
        <v>Valle del Cauca</v>
      </c>
      <c r="F799" t="s">
        <v>240</v>
      </c>
      <c r="G799" t="s">
        <v>241</v>
      </c>
      <c r="H799" t="s">
        <v>239</v>
      </c>
      <c r="I799" t="s">
        <v>211</v>
      </c>
      <c r="J799" t="s">
        <v>411</v>
      </c>
      <c r="K799" s="2">
        <v>38</v>
      </c>
      <c r="L799" s="2">
        <v>470</v>
      </c>
      <c r="M799" s="25">
        <v>26</v>
      </c>
      <c r="N799" s="40">
        <f t="shared" si="74"/>
        <v>2</v>
      </c>
      <c r="O799" s="41" t="str">
        <f t="shared" si="75"/>
        <v>26</v>
      </c>
      <c r="P799" s="41">
        <f t="shared" si="76"/>
        <v>0</v>
      </c>
      <c r="Q799" s="42">
        <f t="shared" si="77"/>
        <v>1560</v>
      </c>
      <c r="R799" s="42">
        <f t="shared" si="78"/>
        <v>26</v>
      </c>
      <c r="U799" s="39"/>
      <c r="V799" s="39"/>
      <c r="W799" s="10"/>
      <c r="X799" s="6"/>
    </row>
    <row r="800" spans="1:24">
      <c r="A800" s="44">
        <v>45413</v>
      </c>
      <c r="B800" s="1" t="str">
        <f t="shared" si="73"/>
        <v>mayo</v>
      </c>
      <c r="C800" t="s">
        <v>235</v>
      </c>
      <c r="D800" t="s">
        <v>236</v>
      </c>
      <c r="E800" t="str">
        <f>+VLOOKUP(F800,'[1]DIVIPOLA MPIO'!$A$5:$B$1125,2,0)</f>
        <v>Valle del Cauca</v>
      </c>
      <c r="F800" t="s">
        <v>242</v>
      </c>
      <c r="G800" t="s">
        <v>243</v>
      </c>
      <c r="H800" t="s">
        <v>244</v>
      </c>
      <c r="I800" t="s">
        <v>225</v>
      </c>
      <c r="J800" t="s">
        <v>411</v>
      </c>
      <c r="K800" s="2">
        <v>149</v>
      </c>
      <c r="L800" s="2">
        <v>1713</v>
      </c>
      <c r="M800" s="25">
        <v>788</v>
      </c>
      <c r="N800" s="40">
        <f t="shared" si="74"/>
        <v>3</v>
      </c>
      <c r="O800" s="41" t="str">
        <f t="shared" si="75"/>
        <v>78</v>
      </c>
      <c r="P800" s="41" t="str">
        <f t="shared" si="76"/>
        <v>8</v>
      </c>
      <c r="Q800" s="42">
        <f t="shared" si="77"/>
        <v>4688</v>
      </c>
      <c r="R800" s="42">
        <f t="shared" si="78"/>
        <v>78.13333333333334</v>
      </c>
      <c r="U800" s="39"/>
      <c r="V800" s="39"/>
      <c r="W800" s="10"/>
      <c r="X800" s="6"/>
    </row>
    <row r="801" spans="1:24">
      <c r="A801" s="44">
        <v>45444</v>
      </c>
      <c r="B801" s="1" t="str">
        <f t="shared" si="73"/>
        <v>junio</v>
      </c>
      <c r="C801" t="s">
        <v>310</v>
      </c>
      <c r="D801" t="s">
        <v>311</v>
      </c>
      <c r="E801" t="str">
        <f>+VLOOKUP(F801,'[1]DIVIPOLA MPIO'!$A$5:$B$1125,2,0)</f>
        <v>Santander</v>
      </c>
      <c r="F801" t="s">
        <v>395</v>
      </c>
      <c r="G801" t="s">
        <v>396</v>
      </c>
      <c r="H801" t="s">
        <v>397</v>
      </c>
      <c r="I801" t="s">
        <v>15</v>
      </c>
      <c r="J801" t="s">
        <v>65</v>
      </c>
      <c r="K801" s="2">
        <v>120</v>
      </c>
      <c r="L801" s="2">
        <v>1321.64</v>
      </c>
      <c r="M801" s="25">
        <v>376</v>
      </c>
      <c r="N801" s="40">
        <f t="shared" si="74"/>
        <v>3</v>
      </c>
      <c r="O801" s="41" t="str">
        <f t="shared" si="75"/>
        <v>37</v>
      </c>
      <c r="P801" s="41" t="str">
        <f t="shared" si="76"/>
        <v>6</v>
      </c>
      <c r="Q801" s="42">
        <f t="shared" si="77"/>
        <v>2226</v>
      </c>
      <c r="R801" s="42">
        <f t="shared" si="78"/>
        <v>37.1</v>
      </c>
      <c r="U801" s="39"/>
      <c r="V801" s="39"/>
      <c r="W801" s="10"/>
      <c r="X801" s="6"/>
    </row>
    <row r="802" spans="1:24">
      <c r="A802" s="44">
        <v>45444</v>
      </c>
      <c r="B802" s="1" t="str">
        <f t="shared" si="73"/>
        <v>junio</v>
      </c>
      <c r="C802" t="s">
        <v>310</v>
      </c>
      <c r="D802" t="s">
        <v>311</v>
      </c>
      <c r="E802" t="str">
        <f>+VLOOKUP(F802,'[1]DIVIPOLA MPIO'!$A$5:$B$1125,2,0)</f>
        <v>Casanare</v>
      </c>
      <c r="F802" t="s">
        <v>398</v>
      </c>
      <c r="G802" t="s">
        <v>399</v>
      </c>
      <c r="H802" t="s">
        <v>400</v>
      </c>
      <c r="I802" t="s">
        <v>92</v>
      </c>
      <c r="J802" t="s">
        <v>16</v>
      </c>
      <c r="K802" s="2">
        <v>137</v>
      </c>
      <c r="L802" s="2">
        <v>2.74</v>
      </c>
      <c r="M802" s="25">
        <v>38</v>
      </c>
      <c r="N802" s="40">
        <f t="shared" si="74"/>
        <v>2</v>
      </c>
      <c r="O802" s="41" t="str">
        <f t="shared" si="75"/>
        <v>38</v>
      </c>
      <c r="P802" s="41">
        <f t="shared" si="76"/>
        <v>0</v>
      </c>
      <c r="Q802" s="42">
        <f t="shared" si="77"/>
        <v>2280</v>
      </c>
      <c r="R802" s="42">
        <f t="shared" si="78"/>
        <v>38</v>
      </c>
      <c r="U802" s="39"/>
      <c r="V802" s="39"/>
      <c r="W802" s="10"/>
      <c r="X802" s="6"/>
    </row>
    <row r="803" spans="1:24">
      <c r="A803" s="44">
        <v>45444</v>
      </c>
      <c r="B803" s="1" t="str">
        <f t="shared" si="73"/>
        <v>junio</v>
      </c>
      <c r="C803" t="s">
        <v>310</v>
      </c>
      <c r="D803" t="s">
        <v>311</v>
      </c>
      <c r="E803" t="str">
        <f>+VLOOKUP(F803,'[1]DIVIPOLA MPIO'!$A$5:$B$1125,2,0)</f>
        <v>Casanare</v>
      </c>
      <c r="F803" t="s">
        <v>398</v>
      </c>
      <c r="G803" t="s">
        <v>399</v>
      </c>
      <c r="H803" t="s">
        <v>401</v>
      </c>
      <c r="I803" t="s">
        <v>15</v>
      </c>
      <c r="J803" t="s">
        <v>16</v>
      </c>
      <c r="K803" s="2">
        <v>180</v>
      </c>
      <c r="L803" s="2">
        <v>3.6</v>
      </c>
      <c r="M803" s="25">
        <v>65</v>
      </c>
      <c r="N803" s="40">
        <f t="shared" si="74"/>
        <v>2</v>
      </c>
      <c r="O803" s="41" t="str">
        <f t="shared" si="75"/>
        <v>65</v>
      </c>
      <c r="P803" s="41">
        <f t="shared" si="76"/>
        <v>0</v>
      </c>
      <c r="Q803" s="42">
        <f t="shared" si="77"/>
        <v>3900</v>
      </c>
      <c r="R803" s="42">
        <f t="shared" si="78"/>
        <v>65</v>
      </c>
      <c r="U803" s="39"/>
      <c r="V803" s="39"/>
      <c r="W803" s="10"/>
      <c r="X803" s="6"/>
    </row>
    <row r="804" spans="1:24">
      <c r="A804" s="44">
        <v>45444</v>
      </c>
      <c r="B804" s="1" t="str">
        <f t="shared" si="73"/>
        <v>junio</v>
      </c>
      <c r="C804" t="s">
        <v>310</v>
      </c>
      <c r="D804" t="s">
        <v>311</v>
      </c>
      <c r="E804" t="str">
        <f>+VLOOKUP(F804,'[1]DIVIPOLA MPIO'!$A$5:$B$1125,2,0)</f>
        <v>Casanare</v>
      </c>
      <c r="F804" t="s">
        <v>398</v>
      </c>
      <c r="G804" t="s">
        <v>399</v>
      </c>
      <c r="H804" t="s">
        <v>402</v>
      </c>
      <c r="I804" t="s">
        <v>92</v>
      </c>
      <c r="J804" t="s">
        <v>16</v>
      </c>
      <c r="K804" s="2">
        <v>166</v>
      </c>
      <c r="L804" s="2">
        <v>3.32</v>
      </c>
      <c r="M804" s="25">
        <v>50</v>
      </c>
      <c r="N804" s="40">
        <f t="shared" si="74"/>
        <v>2</v>
      </c>
      <c r="O804" s="41" t="str">
        <f t="shared" si="75"/>
        <v>50</v>
      </c>
      <c r="P804" s="41">
        <f t="shared" si="76"/>
        <v>0</v>
      </c>
      <c r="Q804" s="42">
        <f t="shared" si="77"/>
        <v>3000</v>
      </c>
      <c r="R804" s="42">
        <f t="shared" si="78"/>
        <v>50</v>
      </c>
      <c r="U804" s="39"/>
      <c r="V804" s="39"/>
      <c r="W804" s="10"/>
      <c r="X804" s="6"/>
    </row>
    <row r="805" spans="1:24">
      <c r="A805" s="44">
        <v>45444</v>
      </c>
      <c r="B805" s="1" t="str">
        <f t="shared" si="73"/>
        <v>junio</v>
      </c>
      <c r="C805" t="s">
        <v>310</v>
      </c>
      <c r="D805" t="s">
        <v>311</v>
      </c>
      <c r="E805" t="str">
        <f>+VLOOKUP(F805,'[1]DIVIPOLA MPIO'!$A$5:$B$1125,2,0)</f>
        <v>Magdalena</v>
      </c>
      <c r="F805" t="s">
        <v>34</v>
      </c>
      <c r="G805" t="s">
        <v>312</v>
      </c>
      <c r="H805" t="s">
        <v>313</v>
      </c>
      <c r="I805" t="s">
        <v>314</v>
      </c>
      <c r="J805" t="s">
        <v>27</v>
      </c>
      <c r="K805" s="2">
        <v>79</v>
      </c>
      <c r="L805" s="2">
        <v>3545.51</v>
      </c>
      <c r="M805" s="25">
        <v>614</v>
      </c>
      <c r="N805" s="40">
        <f t="shared" si="74"/>
        <v>3</v>
      </c>
      <c r="O805" s="41" t="str">
        <f t="shared" si="75"/>
        <v>61</v>
      </c>
      <c r="P805" s="41" t="str">
        <f t="shared" si="76"/>
        <v>4</v>
      </c>
      <c r="Q805" s="42">
        <f t="shared" si="77"/>
        <v>3664</v>
      </c>
      <c r="R805" s="42">
        <f t="shared" si="78"/>
        <v>61.06666666666667</v>
      </c>
      <c r="U805" s="39"/>
      <c r="V805" s="39"/>
      <c r="W805" s="10"/>
      <c r="X805" s="6"/>
    </row>
    <row r="806" spans="1:24">
      <c r="A806" s="44">
        <v>45444</v>
      </c>
      <c r="B806" s="1" t="str">
        <f t="shared" si="73"/>
        <v>junio</v>
      </c>
      <c r="C806" t="s">
        <v>310</v>
      </c>
      <c r="D806" t="s">
        <v>311</v>
      </c>
      <c r="E806" t="str">
        <f>+VLOOKUP(F806,'[1]DIVIPOLA MPIO'!$A$5:$B$1125,2,0)</f>
        <v>Magdalena</v>
      </c>
      <c r="F806" t="s">
        <v>34</v>
      </c>
      <c r="G806" t="s">
        <v>312</v>
      </c>
      <c r="H806" t="s">
        <v>315</v>
      </c>
      <c r="I806" t="s">
        <v>314</v>
      </c>
      <c r="J806" t="s">
        <v>27</v>
      </c>
      <c r="K806" s="2">
        <v>116</v>
      </c>
      <c r="L806" s="2">
        <v>5013.32</v>
      </c>
      <c r="M806" s="25">
        <v>622</v>
      </c>
      <c r="N806" s="40">
        <f t="shared" si="74"/>
        <v>3</v>
      </c>
      <c r="O806" s="41" t="str">
        <f t="shared" si="75"/>
        <v>62</v>
      </c>
      <c r="P806" s="41" t="str">
        <f t="shared" si="76"/>
        <v>2</v>
      </c>
      <c r="Q806" s="42">
        <f t="shared" si="77"/>
        <v>3722</v>
      </c>
      <c r="R806" s="42">
        <f t="shared" si="78"/>
        <v>62.033333333333331</v>
      </c>
      <c r="U806" s="39"/>
      <c r="V806" s="39"/>
      <c r="W806" s="10"/>
      <c r="X806" s="6"/>
    </row>
    <row r="807" spans="1:24">
      <c r="A807" s="44">
        <v>45444</v>
      </c>
      <c r="B807" s="1" t="str">
        <f t="shared" si="73"/>
        <v>junio</v>
      </c>
      <c r="C807" t="s">
        <v>310</v>
      </c>
      <c r="D807" t="s">
        <v>311</v>
      </c>
      <c r="E807" t="str">
        <f>+VLOOKUP(F807,'[1]DIVIPOLA MPIO'!$A$5:$B$1125,2,0)</f>
        <v>Magdalena</v>
      </c>
      <c r="F807" t="s">
        <v>34</v>
      </c>
      <c r="G807" t="s">
        <v>312</v>
      </c>
      <c r="H807" t="s">
        <v>316</v>
      </c>
      <c r="I807" t="s">
        <v>370</v>
      </c>
      <c r="J807" t="s">
        <v>27</v>
      </c>
      <c r="K807" s="2">
        <v>95</v>
      </c>
      <c r="L807" s="2">
        <v>4892.5600000000004</v>
      </c>
      <c r="M807" s="25">
        <v>555</v>
      </c>
      <c r="N807" s="40">
        <f t="shared" si="74"/>
        <v>3</v>
      </c>
      <c r="O807" s="41" t="str">
        <f t="shared" si="75"/>
        <v>55</v>
      </c>
      <c r="P807" s="41" t="str">
        <f t="shared" si="76"/>
        <v>5</v>
      </c>
      <c r="Q807" s="42">
        <f t="shared" si="77"/>
        <v>3305</v>
      </c>
      <c r="R807" s="42">
        <f t="shared" si="78"/>
        <v>55.083333333333336</v>
      </c>
      <c r="U807" s="39"/>
      <c r="V807" s="39"/>
      <c r="W807" s="10"/>
      <c r="X807" s="6"/>
    </row>
    <row r="808" spans="1:24">
      <c r="A808" s="44">
        <v>45444</v>
      </c>
      <c r="B808" s="1" t="str">
        <f t="shared" si="73"/>
        <v>junio</v>
      </c>
      <c r="C808" t="s">
        <v>10</v>
      </c>
      <c r="D808" t="s">
        <v>11</v>
      </c>
      <c r="E808" t="str">
        <f>+VLOOKUP(F808,'[1]DIVIPOLA MPIO'!$A$5:$B$1125,2,0)</f>
        <v>Casanare</v>
      </c>
      <c r="F808" t="s">
        <v>12</v>
      </c>
      <c r="G808" t="s">
        <v>13</v>
      </c>
      <c r="H808" t="s">
        <v>21</v>
      </c>
      <c r="I808" t="s">
        <v>15</v>
      </c>
      <c r="J808" t="s">
        <v>16</v>
      </c>
      <c r="K808" s="2">
        <v>1</v>
      </c>
      <c r="L808" s="2">
        <v>350</v>
      </c>
      <c r="M808" s="25">
        <v>5</v>
      </c>
      <c r="N808" s="40">
        <f t="shared" si="74"/>
        <v>1</v>
      </c>
      <c r="O808" s="41" t="str">
        <f t="shared" si="75"/>
        <v>5</v>
      </c>
      <c r="P808" s="41">
        <f t="shared" si="76"/>
        <v>0</v>
      </c>
      <c r="Q808" s="42">
        <f t="shared" si="77"/>
        <v>300</v>
      </c>
      <c r="R808" s="42">
        <f t="shared" si="78"/>
        <v>5</v>
      </c>
      <c r="U808" s="39"/>
      <c r="V808" s="39"/>
      <c r="W808" s="10"/>
      <c r="X808" s="6"/>
    </row>
    <row r="809" spans="1:24">
      <c r="A809" s="44">
        <v>45444</v>
      </c>
      <c r="B809" s="1" t="str">
        <f t="shared" si="73"/>
        <v>junio</v>
      </c>
      <c r="C809" t="s">
        <v>10</v>
      </c>
      <c r="D809" t="s">
        <v>11</v>
      </c>
      <c r="E809" t="str">
        <f>+VLOOKUP(F809,'[1]DIVIPOLA MPIO'!$A$5:$B$1125,2,0)</f>
        <v>Casanare</v>
      </c>
      <c r="F809" t="s">
        <v>460</v>
      </c>
      <c r="G809" t="s">
        <v>403</v>
      </c>
      <c r="H809" t="s">
        <v>21</v>
      </c>
      <c r="I809" t="s">
        <v>15</v>
      </c>
      <c r="J809" t="s">
        <v>16</v>
      </c>
      <c r="K809" s="2">
        <v>2</v>
      </c>
      <c r="L809" s="2">
        <v>450</v>
      </c>
      <c r="M809" s="25">
        <v>630</v>
      </c>
      <c r="N809" s="40">
        <f t="shared" si="74"/>
        <v>3</v>
      </c>
      <c r="O809" s="41" t="str">
        <f t="shared" si="75"/>
        <v>63</v>
      </c>
      <c r="P809" s="41" t="str">
        <f t="shared" si="76"/>
        <v>0</v>
      </c>
      <c r="Q809" s="42">
        <f t="shared" si="77"/>
        <v>3780</v>
      </c>
      <c r="R809" s="42">
        <f t="shared" si="78"/>
        <v>63</v>
      </c>
      <c r="U809" s="39"/>
      <c r="V809" s="39"/>
      <c r="W809" s="10"/>
      <c r="X809" s="6"/>
    </row>
    <row r="810" spans="1:24">
      <c r="A810" s="44">
        <v>45444</v>
      </c>
      <c r="B810" s="1" t="str">
        <f t="shared" si="73"/>
        <v>junio</v>
      </c>
      <c r="C810" t="s">
        <v>10</v>
      </c>
      <c r="D810" t="s">
        <v>11</v>
      </c>
      <c r="E810" t="str">
        <f>+VLOOKUP(F810,'[1]DIVIPOLA MPIO'!$A$5:$B$1125,2,0)</f>
        <v>Casanare</v>
      </c>
      <c r="F810" t="s">
        <v>460</v>
      </c>
      <c r="G810" t="s">
        <v>245</v>
      </c>
      <c r="H810" t="s">
        <v>317</v>
      </c>
      <c r="I810" t="s">
        <v>15</v>
      </c>
      <c r="J810" t="s">
        <v>16</v>
      </c>
      <c r="K810" s="2">
        <v>1</v>
      </c>
      <c r="L810" s="2">
        <v>231</v>
      </c>
      <c r="M810" s="25">
        <v>330</v>
      </c>
      <c r="N810" s="40">
        <f t="shared" si="74"/>
        <v>3</v>
      </c>
      <c r="O810" s="41" t="str">
        <f t="shared" si="75"/>
        <v>33</v>
      </c>
      <c r="P810" s="41" t="str">
        <f t="shared" si="76"/>
        <v>0</v>
      </c>
      <c r="Q810" s="42">
        <f t="shared" si="77"/>
        <v>1980</v>
      </c>
      <c r="R810" s="42">
        <f t="shared" si="78"/>
        <v>33</v>
      </c>
      <c r="U810" s="39"/>
      <c r="V810" s="39"/>
      <c r="W810" s="10"/>
      <c r="X810" s="6"/>
    </row>
    <row r="811" spans="1:24">
      <c r="A811" s="44">
        <v>45444</v>
      </c>
      <c r="B811" s="1" t="str">
        <f t="shared" si="73"/>
        <v>junio</v>
      </c>
      <c r="C811" t="s">
        <v>10</v>
      </c>
      <c r="D811" t="s">
        <v>11</v>
      </c>
      <c r="E811" t="str">
        <f>+VLOOKUP(F811,'[1]DIVIPOLA MPIO'!$A$5:$B$1125,2,0)</f>
        <v>Casanare</v>
      </c>
      <c r="F811" t="s">
        <v>460</v>
      </c>
      <c r="G811" t="s">
        <v>245</v>
      </c>
      <c r="H811" t="s">
        <v>21</v>
      </c>
      <c r="I811" t="s">
        <v>15</v>
      </c>
      <c r="J811" t="s">
        <v>16</v>
      </c>
      <c r="K811" s="2">
        <v>5</v>
      </c>
      <c r="L811" s="2">
        <v>1000</v>
      </c>
      <c r="M811" s="25">
        <v>1430</v>
      </c>
      <c r="N811" s="40">
        <f t="shared" si="74"/>
        <v>4</v>
      </c>
      <c r="O811" s="41" t="str">
        <f t="shared" si="75"/>
        <v>14</v>
      </c>
      <c r="P811" s="41" t="str">
        <f t="shared" si="76"/>
        <v>30</v>
      </c>
      <c r="Q811" s="42">
        <f t="shared" si="77"/>
        <v>870</v>
      </c>
      <c r="R811" s="42">
        <f t="shared" si="78"/>
        <v>14.5</v>
      </c>
      <c r="U811" s="39"/>
      <c r="V811" s="39"/>
      <c r="W811" s="10"/>
      <c r="X811" s="6"/>
    </row>
    <row r="812" spans="1:24">
      <c r="A812" s="44">
        <v>45444</v>
      </c>
      <c r="B812" s="1" t="str">
        <f t="shared" si="73"/>
        <v>junio</v>
      </c>
      <c r="C812" t="s">
        <v>10</v>
      </c>
      <c r="D812" t="s">
        <v>11</v>
      </c>
      <c r="E812" t="str">
        <f>+VLOOKUP(F812,'[1]DIVIPOLA MPIO'!$A$5:$B$1125,2,0)</f>
        <v>Casanare</v>
      </c>
      <c r="F812" t="s">
        <v>460</v>
      </c>
      <c r="G812" t="s">
        <v>245</v>
      </c>
      <c r="H812" t="s">
        <v>318</v>
      </c>
      <c r="I812" t="s">
        <v>15</v>
      </c>
      <c r="J812" t="s">
        <v>16</v>
      </c>
      <c r="K812" s="2">
        <v>1</v>
      </c>
      <c r="L812" s="2">
        <v>301</v>
      </c>
      <c r="M812" s="25">
        <v>430</v>
      </c>
      <c r="N812" s="40">
        <f t="shared" si="74"/>
        <v>3</v>
      </c>
      <c r="O812" s="41" t="str">
        <f t="shared" si="75"/>
        <v>43</v>
      </c>
      <c r="P812" s="41" t="str">
        <f t="shared" si="76"/>
        <v>0</v>
      </c>
      <c r="Q812" s="42">
        <f t="shared" si="77"/>
        <v>2580</v>
      </c>
      <c r="R812" s="42">
        <f t="shared" si="78"/>
        <v>43</v>
      </c>
      <c r="U812" s="39"/>
      <c r="V812" s="39"/>
      <c r="W812" s="10"/>
      <c r="X812" s="6"/>
    </row>
    <row r="813" spans="1:24">
      <c r="A813" s="44">
        <v>45444</v>
      </c>
      <c r="B813" s="1" t="str">
        <f t="shared" si="73"/>
        <v>junio</v>
      </c>
      <c r="C813" t="s">
        <v>10</v>
      </c>
      <c r="D813" t="s">
        <v>11</v>
      </c>
      <c r="E813" t="str">
        <f>+VLOOKUP(F813,'[1]DIVIPOLA MPIO'!$A$5:$B$1125,2,0)</f>
        <v>Casanare</v>
      </c>
      <c r="F813" t="s">
        <v>460</v>
      </c>
      <c r="G813" t="s">
        <v>330</v>
      </c>
      <c r="H813" t="s">
        <v>21</v>
      </c>
      <c r="I813" t="s">
        <v>15</v>
      </c>
      <c r="J813" t="s">
        <v>16</v>
      </c>
      <c r="K813" s="2">
        <v>4</v>
      </c>
      <c r="L813" s="2">
        <v>980</v>
      </c>
      <c r="M813" s="25">
        <v>14</v>
      </c>
      <c r="N813" s="40">
        <f t="shared" si="74"/>
        <v>2</v>
      </c>
      <c r="O813" s="41" t="str">
        <f t="shared" si="75"/>
        <v>14</v>
      </c>
      <c r="P813" s="41">
        <f t="shared" si="76"/>
        <v>0</v>
      </c>
      <c r="Q813" s="42">
        <f t="shared" si="77"/>
        <v>840</v>
      </c>
      <c r="R813" s="42">
        <f t="shared" si="78"/>
        <v>14</v>
      </c>
      <c r="U813" s="39"/>
      <c r="V813" s="39"/>
      <c r="W813" s="10"/>
      <c r="X813" s="6"/>
    </row>
    <row r="814" spans="1:24">
      <c r="A814" s="44">
        <v>45444</v>
      </c>
      <c r="B814" s="1" t="str">
        <f t="shared" si="73"/>
        <v>junio</v>
      </c>
      <c r="C814" t="s">
        <v>10</v>
      </c>
      <c r="D814" t="s">
        <v>11</v>
      </c>
      <c r="E814" t="str">
        <f>+VLOOKUP(F814,'[1]DIVIPOLA MPIO'!$A$5:$B$1125,2,0)</f>
        <v>Casanare</v>
      </c>
      <c r="F814" t="s">
        <v>17</v>
      </c>
      <c r="G814" t="s">
        <v>18</v>
      </c>
      <c r="H814" t="s">
        <v>14</v>
      </c>
      <c r="I814" t="s">
        <v>15</v>
      </c>
      <c r="J814" t="s">
        <v>16</v>
      </c>
      <c r="K814" s="2">
        <v>15</v>
      </c>
      <c r="L814" s="2">
        <v>3031</v>
      </c>
      <c r="M814" s="25">
        <v>2152</v>
      </c>
      <c r="N814" s="40">
        <f t="shared" si="74"/>
        <v>4</v>
      </c>
      <c r="O814" s="41" t="str">
        <f t="shared" si="75"/>
        <v>21</v>
      </c>
      <c r="P814" s="41" t="str">
        <f t="shared" si="76"/>
        <v>52</v>
      </c>
      <c r="Q814" s="42">
        <f t="shared" si="77"/>
        <v>1312</v>
      </c>
      <c r="R814" s="42">
        <f t="shared" si="78"/>
        <v>21.866666666666667</v>
      </c>
      <c r="U814" s="39"/>
      <c r="V814" s="39"/>
      <c r="W814" s="10"/>
      <c r="X814" s="6"/>
    </row>
    <row r="815" spans="1:24">
      <c r="A815" s="44">
        <v>45444</v>
      </c>
      <c r="B815" s="1" t="str">
        <f t="shared" si="73"/>
        <v>junio</v>
      </c>
      <c r="C815" t="s">
        <v>10</v>
      </c>
      <c r="D815" t="s">
        <v>11</v>
      </c>
      <c r="E815" t="str">
        <f>+VLOOKUP(F815,'[1]DIVIPOLA MPIO'!$A$5:$B$1125,2,0)</f>
        <v>Casanare</v>
      </c>
      <c r="F815" t="s">
        <v>465</v>
      </c>
      <c r="G815" t="s">
        <v>331</v>
      </c>
      <c r="H815" t="s">
        <v>317</v>
      </c>
      <c r="I815" t="s">
        <v>15</v>
      </c>
      <c r="J815" t="s">
        <v>16</v>
      </c>
      <c r="K815" s="2">
        <v>1</v>
      </c>
      <c r="L815" s="2">
        <v>210</v>
      </c>
      <c r="M815" s="25">
        <v>3</v>
      </c>
      <c r="N815" s="40">
        <f t="shared" si="74"/>
        <v>1</v>
      </c>
      <c r="O815" s="41" t="str">
        <f t="shared" si="75"/>
        <v>3</v>
      </c>
      <c r="P815" s="41">
        <f t="shared" si="76"/>
        <v>0</v>
      </c>
      <c r="Q815" s="42">
        <f t="shared" si="77"/>
        <v>180</v>
      </c>
      <c r="R815" s="42">
        <f t="shared" si="78"/>
        <v>3</v>
      </c>
      <c r="U815" s="39"/>
      <c r="V815" s="39"/>
      <c r="W815" s="10"/>
      <c r="X815" s="6"/>
    </row>
    <row r="816" spans="1:24">
      <c r="A816" s="44">
        <v>45444</v>
      </c>
      <c r="B816" s="1" t="str">
        <f t="shared" si="73"/>
        <v>junio</v>
      </c>
      <c r="C816" t="s">
        <v>10</v>
      </c>
      <c r="D816" t="s">
        <v>11</v>
      </c>
      <c r="E816" t="str">
        <f>+VLOOKUP(F816,'[1]DIVIPOLA MPIO'!$A$5:$B$1125,2,0)</f>
        <v>Casanare</v>
      </c>
      <c r="F816" t="s">
        <v>465</v>
      </c>
      <c r="G816" t="s">
        <v>331</v>
      </c>
      <c r="H816" t="s">
        <v>318</v>
      </c>
      <c r="I816" t="s">
        <v>15</v>
      </c>
      <c r="J816" t="s">
        <v>16</v>
      </c>
      <c r="K816" s="2">
        <v>3</v>
      </c>
      <c r="L816" s="2">
        <v>910</v>
      </c>
      <c r="M816" s="25">
        <v>13</v>
      </c>
      <c r="N816" s="40">
        <f t="shared" si="74"/>
        <v>2</v>
      </c>
      <c r="O816" s="41" t="str">
        <f t="shared" si="75"/>
        <v>13</v>
      </c>
      <c r="P816" s="41">
        <f t="shared" si="76"/>
        <v>0</v>
      </c>
      <c r="Q816" s="42">
        <f t="shared" si="77"/>
        <v>780</v>
      </c>
      <c r="R816" s="42">
        <f t="shared" si="78"/>
        <v>13</v>
      </c>
      <c r="U816" s="39"/>
      <c r="V816" s="39"/>
      <c r="W816" s="10"/>
      <c r="X816" s="6"/>
    </row>
    <row r="817" spans="1:24">
      <c r="A817" s="44">
        <v>45444</v>
      </c>
      <c r="B817" s="1" t="str">
        <f t="shared" si="73"/>
        <v>junio</v>
      </c>
      <c r="C817" t="s">
        <v>10</v>
      </c>
      <c r="D817" t="s">
        <v>11</v>
      </c>
      <c r="E817" t="str">
        <f>+VLOOKUP(F817,'[1]DIVIPOLA MPIO'!$A$5:$B$1125,2,0)</f>
        <v>Casanare</v>
      </c>
      <c r="F817" t="s">
        <v>465</v>
      </c>
      <c r="G817" t="s">
        <v>20</v>
      </c>
      <c r="H817" t="s">
        <v>317</v>
      </c>
      <c r="I817" t="s">
        <v>15</v>
      </c>
      <c r="J817" t="s">
        <v>16</v>
      </c>
      <c r="K817" s="2">
        <v>14</v>
      </c>
      <c r="L817" s="2">
        <v>3731</v>
      </c>
      <c r="M817" s="25">
        <v>2063</v>
      </c>
      <c r="N817" s="40">
        <f t="shared" si="74"/>
        <v>4</v>
      </c>
      <c r="O817" s="41" t="str">
        <f t="shared" si="75"/>
        <v>20</v>
      </c>
      <c r="P817" s="41" t="str">
        <f t="shared" si="76"/>
        <v>63</v>
      </c>
      <c r="Q817" s="42">
        <f t="shared" si="77"/>
        <v>1263</v>
      </c>
      <c r="R817" s="42">
        <f t="shared" si="78"/>
        <v>21.05</v>
      </c>
      <c r="U817" s="39"/>
      <c r="V817" s="39"/>
      <c r="W817" s="10"/>
      <c r="X817" s="6"/>
    </row>
    <row r="818" spans="1:24">
      <c r="A818" s="44">
        <v>45444</v>
      </c>
      <c r="B818" s="1" t="str">
        <f t="shared" si="73"/>
        <v>junio</v>
      </c>
      <c r="C818" t="s">
        <v>10</v>
      </c>
      <c r="D818" t="s">
        <v>11</v>
      </c>
      <c r="E818" t="str">
        <f>+VLOOKUP(F818,'[1]DIVIPOLA MPIO'!$A$5:$B$1125,2,0)</f>
        <v>Casanare</v>
      </c>
      <c r="F818" t="s">
        <v>465</v>
      </c>
      <c r="G818" t="s">
        <v>20</v>
      </c>
      <c r="H818" t="s">
        <v>318</v>
      </c>
      <c r="I818" t="s">
        <v>15</v>
      </c>
      <c r="J818" t="s">
        <v>16</v>
      </c>
      <c r="K818" s="2">
        <v>2</v>
      </c>
      <c r="L818" s="2">
        <v>630</v>
      </c>
      <c r="M818" s="25">
        <v>9</v>
      </c>
      <c r="N818" s="40">
        <f t="shared" si="74"/>
        <v>1</v>
      </c>
      <c r="O818" s="41" t="str">
        <f t="shared" si="75"/>
        <v>9</v>
      </c>
      <c r="P818" s="41">
        <f t="shared" si="76"/>
        <v>0</v>
      </c>
      <c r="Q818" s="42">
        <f t="shared" si="77"/>
        <v>540</v>
      </c>
      <c r="R818" s="42">
        <f t="shared" si="78"/>
        <v>9</v>
      </c>
      <c r="U818" s="39"/>
      <c r="V818" s="39"/>
      <c r="W818" s="10"/>
      <c r="X818" s="6"/>
    </row>
    <row r="819" spans="1:24">
      <c r="A819" s="44">
        <v>45444</v>
      </c>
      <c r="B819" s="1" t="str">
        <f t="shared" si="73"/>
        <v>junio</v>
      </c>
      <c r="C819" t="s">
        <v>10</v>
      </c>
      <c r="D819" t="s">
        <v>11</v>
      </c>
      <c r="E819" t="str">
        <f>+VLOOKUP(F819,'[1]DIVIPOLA MPIO'!$A$5:$B$1125,2,0)</f>
        <v>Casanare</v>
      </c>
      <c r="F819" t="s">
        <v>465</v>
      </c>
      <c r="G819" t="s">
        <v>333</v>
      </c>
      <c r="H819" t="s">
        <v>317</v>
      </c>
      <c r="I819" t="s">
        <v>15</v>
      </c>
      <c r="J819" t="s">
        <v>16</v>
      </c>
      <c r="K819" s="2">
        <v>2</v>
      </c>
      <c r="L819" s="2">
        <v>420</v>
      </c>
      <c r="M819" s="25">
        <v>6</v>
      </c>
      <c r="N819" s="40">
        <f t="shared" si="74"/>
        <v>1</v>
      </c>
      <c r="O819" s="41" t="str">
        <f t="shared" si="75"/>
        <v>6</v>
      </c>
      <c r="P819" s="41">
        <f t="shared" si="76"/>
        <v>0</v>
      </c>
      <c r="Q819" s="42">
        <f t="shared" si="77"/>
        <v>360</v>
      </c>
      <c r="R819" s="42">
        <f t="shared" si="78"/>
        <v>6</v>
      </c>
      <c r="U819" s="39"/>
      <c r="V819" s="39"/>
      <c r="W819" s="10"/>
      <c r="X819" s="6"/>
    </row>
    <row r="820" spans="1:24">
      <c r="A820" s="44">
        <v>45444</v>
      </c>
      <c r="B820" s="1" t="str">
        <f t="shared" si="73"/>
        <v>junio</v>
      </c>
      <c r="C820" t="s">
        <v>10</v>
      </c>
      <c r="D820" t="s">
        <v>11</v>
      </c>
      <c r="E820" t="str">
        <f>+VLOOKUP(F820,'[1]DIVIPOLA MPIO'!$A$5:$B$1125,2,0)</f>
        <v>Casanare</v>
      </c>
      <c r="F820" t="s">
        <v>465</v>
      </c>
      <c r="G820" t="s">
        <v>333</v>
      </c>
      <c r="H820" t="s">
        <v>318</v>
      </c>
      <c r="I820" t="s">
        <v>15</v>
      </c>
      <c r="J820" t="s">
        <v>16</v>
      </c>
      <c r="K820" s="2">
        <v>8</v>
      </c>
      <c r="L820" s="2">
        <v>2401</v>
      </c>
      <c r="M820" s="25">
        <v>2245</v>
      </c>
      <c r="N820" s="40">
        <f t="shared" si="74"/>
        <v>4</v>
      </c>
      <c r="O820" s="41" t="str">
        <f t="shared" si="75"/>
        <v>22</v>
      </c>
      <c r="P820" s="41" t="str">
        <f t="shared" si="76"/>
        <v>45</v>
      </c>
      <c r="Q820" s="42">
        <f t="shared" si="77"/>
        <v>1365</v>
      </c>
      <c r="R820" s="42">
        <f t="shared" si="78"/>
        <v>22.75</v>
      </c>
      <c r="U820" s="39"/>
      <c r="V820" s="39"/>
      <c r="W820" s="10"/>
      <c r="X820" s="6"/>
    </row>
    <row r="821" spans="1:24">
      <c r="A821" s="44">
        <v>45444</v>
      </c>
      <c r="B821" s="1" t="str">
        <f t="shared" si="73"/>
        <v>junio</v>
      </c>
      <c r="C821" t="s">
        <v>22</v>
      </c>
      <c r="D821" t="s">
        <v>23</v>
      </c>
      <c r="E821" t="str">
        <f>+VLOOKUP(F821,'[1]DIVIPOLA MPIO'!$A$5:$B$1125,2,0)</f>
        <v>Cesar</v>
      </c>
      <c r="F821" t="s">
        <v>24</v>
      </c>
      <c r="G821" t="s">
        <v>25</v>
      </c>
      <c r="H821" t="s">
        <v>37</v>
      </c>
      <c r="I821" t="s">
        <v>15</v>
      </c>
      <c r="J821" t="s">
        <v>27</v>
      </c>
      <c r="K821" s="2">
        <v>24</v>
      </c>
      <c r="L821" s="2">
        <v>600</v>
      </c>
      <c r="M821" s="25">
        <v>636</v>
      </c>
      <c r="N821" s="40">
        <f t="shared" si="74"/>
        <v>3</v>
      </c>
      <c r="O821" s="41" t="str">
        <f t="shared" si="75"/>
        <v>63</v>
      </c>
      <c r="P821" s="41" t="str">
        <f t="shared" si="76"/>
        <v>6</v>
      </c>
      <c r="Q821" s="42">
        <f t="shared" si="77"/>
        <v>3786</v>
      </c>
      <c r="R821" s="42">
        <f t="shared" si="78"/>
        <v>63.1</v>
      </c>
      <c r="U821" s="39"/>
      <c r="V821" s="39"/>
      <c r="W821" s="10"/>
      <c r="X821" s="6"/>
    </row>
    <row r="822" spans="1:24">
      <c r="A822" s="44">
        <v>45444</v>
      </c>
      <c r="B822" s="1" t="str">
        <f t="shared" si="73"/>
        <v>junio</v>
      </c>
      <c r="C822" t="s">
        <v>22</v>
      </c>
      <c r="D822" t="s">
        <v>23</v>
      </c>
      <c r="E822" t="str">
        <f>+VLOOKUP(F822,'[1]DIVIPOLA MPIO'!$A$5:$B$1125,2,0)</f>
        <v>La Guajira</v>
      </c>
      <c r="F822" t="s">
        <v>28</v>
      </c>
      <c r="G822" t="s">
        <v>29</v>
      </c>
      <c r="H822" t="s">
        <v>36</v>
      </c>
      <c r="I822" t="s">
        <v>15</v>
      </c>
      <c r="J822" t="s">
        <v>27</v>
      </c>
      <c r="K822" s="2">
        <v>71</v>
      </c>
      <c r="L822" s="2">
        <v>1873</v>
      </c>
      <c r="M822" s="25">
        <v>2854</v>
      </c>
      <c r="N822" s="40">
        <f t="shared" si="74"/>
        <v>4</v>
      </c>
      <c r="O822" s="41" t="str">
        <f t="shared" si="75"/>
        <v>28</v>
      </c>
      <c r="P822" s="41" t="str">
        <f t="shared" si="76"/>
        <v>54</v>
      </c>
      <c r="Q822" s="42">
        <f t="shared" si="77"/>
        <v>1734</v>
      </c>
      <c r="R822" s="42">
        <f t="shared" si="78"/>
        <v>28.9</v>
      </c>
      <c r="U822" s="39"/>
      <c r="V822" s="39"/>
      <c r="W822" s="10"/>
      <c r="X822" s="6"/>
    </row>
    <row r="823" spans="1:24">
      <c r="A823" s="44">
        <v>45444</v>
      </c>
      <c r="B823" s="1" t="str">
        <f t="shared" si="73"/>
        <v>junio</v>
      </c>
      <c r="C823" t="s">
        <v>22</v>
      </c>
      <c r="D823" t="s">
        <v>23</v>
      </c>
      <c r="E823" t="str">
        <f>+VLOOKUP(F823,'[1]DIVIPOLA MPIO'!$A$5:$B$1125,2,0)</f>
        <v>La Guajira</v>
      </c>
      <c r="F823" t="s">
        <v>28</v>
      </c>
      <c r="G823" t="s">
        <v>29</v>
      </c>
      <c r="H823" t="s">
        <v>33</v>
      </c>
      <c r="I823" t="s">
        <v>15</v>
      </c>
      <c r="J823" t="s">
        <v>27</v>
      </c>
      <c r="K823" s="2">
        <v>20</v>
      </c>
      <c r="L823" s="2">
        <v>544</v>
      </c>
      <c r="M823" s="25">
        <v>730</v>
      </c>
      <c r="N823" s="40">
        <f t="shared" si="74"/>
        <v>3</v>
      </c>
      <c r="O823" s="41" t="str">
        <f t="shared" si="75"/>
        <v>73</v>
      </c>
      <c r="P823" s="41" t="str">
        <f t="shared" si="76"/>
        <v>0</v>
      </c>
      <c r="Q823" s="42">
        <f t="shared" si="77"/>
        <v>4380</v>
      </c>
      <c r="R823" s="42">
        <f t="shared" si="78"/>
        <v>73</v>
      </c>
      <c r="U823" s="39"/>
      <c r="V823" s="39"/>
      <c r="W823" s="10"/>
      <c r="X823" s="6"/>
    </row>
    <row r="824" spans="1:24">
      <c r="A824" s="44">
        <v>45444</v>
      </c>
      <c r="B824" s="1" t="str">
        <f t="shared" si="73"/>
        <v>junio</v>
      </c>
      <c r="C824" t="s">
        <v>22</v>
      </c>
      <c r="D824" t="s">
        <v>23</v>
      </c>
      <c r="E824" t="str">
        <f>+VLOOKUP(F824,'[1]DIVIPOLA MPIO'!$A$5:$B$1125,2,0)</f>
        <v>Magdalena</v>
      </c>
      <c r="F824" t="s">
        <v>31</v>
      </c>
      <c r="G824" t="s">
        <v>32</v>
      </c>
      <c r="H824" t="s">
        <v>33</v>
      </c>
      <c r="I824" t="s">
        <v>15</v>
      </c>
      <c r="J824" t="s">
        <v>27</v>
      </c>
      <c r="K824" s="2">
        <v>64</v>
      </c>
      <c r="L824" s="2">
        <v>1718</v>
      </c>
      <c r="M824" s="25">
        <v>2330</v>
      </c>
      <c r="N824" s="40">
        <f t="shared" si="74"/>
        <v>4</v>
      </c>
      <c r="O824" s="41" t="str">
        <f t="shared" si="75"/>
        <v>23</v>
      </c>
      <c r="P824" s="41" t="str">
        <f t="shared" si="76"/>
        <v>30</v>
      </c>
      <c r="Q824" s="42">
        <f t="shared" si="77"/>
        <v>1410</v>
      </c>
      <c r="R824" s="42">
        <f t="shared" si="78"/>
        <v>23.5</v>
      </c>
      <c r="U824" s="39"/>
      <c r="V824" s="39"/>
      <c r="W824" s="10"/>
      <c r="X824" s="6"/>
    </row>
    <row r="825" spans="1:24">
      <c r="A825" s="44">
        <v>45444</v>
      </c>
      <c r="B825" s="1" t="str">
        <f t="shared" si="73"/>
        <v>junio</v>
      </c>
      <c r="C825" t="s">
        <v>22</v>
      </c>
      <c r="D825" t="s">
        <v>23</v>
      </c>
      <c r="E825" t="str">
        <f>+VLOOKUP(F825,'[1]DIVIPOLA MPIO'!$A$5:$B$1125,2,0)</f>
        <v>Magdalena</v>
      </c>
      <c r="F825" t="s">
        <v>34</v>
      </c>
      <c r="G825" t="s">
        <v>35</v>
      </c>
      <c r="H825" t="s">
        <v>37</v>
      </c>
      <c r="I825" t="s">
        <v>15</v>
      </c>
      <c r="J825" t="s">
        <v>27</v>
      </c>
      <c r="K825" s="2">
        <v>108</v>
      </c>
      <c r="L825" s="2">
        <v>3135</v>
      </c>
      <c r="M825" s="25">
        <v>3724</v>
      </c>
      <c r="N825" s="40">
        <f t="shared" si="74"/>
        <v>4</v>
      </c>
      <c r="O825" s="41" t="str">
        <f t="shared" si="75"/>
        <v>37</v>
      </c>
      <c r="P825" s="41" t="str">
        <f t="shared" si="76"/>
        <v>24</v>
      </c>
      <c r="Q825" s="42">
        <f t="shared" si="77"/>
        <v>2244</v>
      </c>
      <c r="R825" s="42">
        <f t="shared" si="78"/>
        <v>37.4</v>
      </c>
      <c r="U825" s="39"/>
      <c r="V825" s="39"/>
      <c r="W825" s="10"/>
      <c r="X825" s="6"/>
    </row>
    <row r="826" spans="1:24">
      <c r="A826" s="44">
        <v>45444</v>
      </c>
      <c r="B826" s="1" t="str">
        <f t="shared" si="73"/>
        <v>junio</v>
      </c>
      <c r="C826" t="s">
        <v>22</v>
      </c>
      <c r="D826" t="s">
        <v>23</v>
      </c>
      <c r="E826" t="str">
        <f>+VLOOKUP(F826,'[1]DIVIPOLA MPIO'!$A$5:$B$1125,2,0)</f>
        <v>Magdalena</v>
      </c>
      <c r="F826" t="s">
        <v>34</v>
      </c>
      <c r="G826" t="s">
        <v>35</v>
      </c>
      <c r="H826" t="s">
        <v>30</v>
      </c>
      <c r="I826" t="s">
        <v>15</v>
      </c>
      <c r="J826" t="s">
        <v>27</v>
      </c>
      <c r="K826" s="2">
        <v>116</v>
      </c>
      <c r="L826" s="2">
        <v>3425</v>
      </c>
      <c r="M826" s="25">
        <v>4412</v>
      </c>
      <c r="N826" s="40">
        <f t="shared" si="74"/>
        <v>4</v>
      </c>
      <c r="O826" s="41" t="str">
        <f t="shared" si="75"/>
        <v>44</v>
      </c>
      <c r="P826" s="41" t="str">
        <f t="shared" si="76"/>
        <v>12</v>
      </c>
      <c r="Q826" s="42">
        <f t="shared" si="77"/>
        <v>2652</v>
      </c>
      <c r="R826" s="42">
        <f t="shared" si="78"/>
        <v>44.2</v>
      </c>
      <c r="U826" s="39"/>
      <c r="V826" s="39"/>
      <c r="W826" s="10"/>
      <c r="X826" s="6"/>
    </row>
    <row r="827" spans="1:24">
      <c r="A827" s="44">
        <v>45444</v>
      </c>
      <c r="B827" s="1" t="str">
        <f t="shared" si="73"/>
        <v>junio</v>
      </c>
      <c r="C827" t="s">
        <v>248</v>
      </c>
      <c r="D827" t="s">
        <v>249</v>
      </c>
      <c r="E827" t="str">
        <f>+VLOOKUP(F827,'[1]DIVIPOLA MPIO'!$A$5:$B$1125,2,0)</f>
        <v>Bolívar</v>
      </c>
      <c r="F827" t="s">
        <v>467</v>
      </c>
      <c r="G827" t="s">
        <v>250</v>
      </c>
      <c r="H827" t="s">
        <v>251</v>
      </c>
      <c r="I827" t="s">
        <v>15</v>
      </c>
      <c r="J827" t="s">
        <v>16</v>
      </c>
      <c r="K827" s="2">
        <v>1000</v>
      </c>
      <c r="L827" s="2">
        <v>4900</v>
      </c>
      <c r="M827" s="25">
        <v>70</v>
      </c>
      <c r="N827" s="40">
        <f t="shared" si="74"/>
        <v>2</v>
      </c>
      <c r="O827" s="41" t="str">
        <f t="shared" si="75"/>
        <v>70</v>
      </c>
      <c r="P827" s="41">
        <f t="shared" si="76"/>
        <v>0</v>
      </c>
      <c r="Q827" s="42">
        <f t="shared" si="77"/>
        <v>4200</v>
      </c>
      <c r="R827" s="42">
        <f t="shared" si="78"/>
        <v>70</v>
      </c>
      <c r="U827" s="39"/>
      <c r="V827" s="39"/>
      <c r="W827" s="10"/>
      <c r="X827" s="6"/>
    </row>
    <row r="828" spans="1:24">
      <c r="A828" s="44">
        <v>45444</v>
      </c>
      <c r="B828" s="1" t="str">
        <f t="shared" si="73"/>
        <v>junio</v>
      </c>
      <c r="C828" t="s">
        <v>248</v>
      </c>
      <c r="D828" t="s">
        <v>249</v>
      </c>
      <c r="E828" t="str">
        <f>+VLOOKUP(F828,'[1]DIVIPOLA MPIO'!$A$5:$B$1125,2,0)</f>
        <v>Bolívar</v>
      </c>
      <c r="F828" t="s">
        <v>467</v>
      </c>
      <c r="G828" t="s">
        <v>250</v>
      </c>
      <c r="H828" t="s">
        <v>371</v>
      </c>
      <c r="I828" t="s">
        <v>15</v>
      </c>
      <c r="J828" t="s">
        <v>16</v>
      </c>
      <c r="K828" s="2">
        <v>800</v>
      </c>
      <c r="L828" s="2">
        <v>3210</v>
      </c>
      <c r="M828" s="25">
        <v>46</v>
      </c>
      <c r="N828" s="40">
        <f t="shared" si="74"/>
        <v>2</v>
      </c>
      <c r="O828" s="41" t="str">
        <f t="shared" si="75"/>
        <v>46</v>
      </c>
      <c r="P828" s="41">
        <f t="shared" si="76"/>
        <v>0</v>
      </c>
      <c r="Q828" s="42">
        <f t="shared" si="77"/>
        <v>2760</v>
      </c>
      <c r="R828" s="42">
        <f t="shared" si="78"/>
        <v>46</v>
      </c>
      <c r="U828" s="39"/>
      <c r="V828" s="39"/>
      <c r="W828" s="10"/>
      <c r="X828" s="6"/>
    </row>
    <row r="829" spans="1:24">
      <c r="A829" s="44">
        <v>45444</v>
      </c>
      <c r="B829" s="1" t="str">
        <f t="shared" si="73"/>
        <v>junio</v>
      </c>
      <c r="C829" t="s">
        <v>248</v>
      </c>
      <c r="D829" t="s">
        <v>249</v>
      </c>
      <c r="E829" t="str">
        <f>+VLOOKUP(F829,'[1]DIVIPOLA MPIO'!$A$5:$B$1125,2,0)</f>
        <v>Bolívar</v>
      </c>
      <c r="F829" t="s">
        <v>467</v>
      </c>
      <c r="G829" t="s">
        <v>250</v>
      </c>
      <c r="H829" t="s">
        <v>252</v>
      </c>
      <c r="I829" t="s">
        <v>15</v>
      </c>
      <c r="J829" t="s">
        <v>16</v>
      </c>
      <c r="K829" s="2">
        <v>980</v>
      </c>
      <c r="L829" s="2">
        <v>3990</v>
      </c>
      <c r="M829" s="25">
        <v>57</v>
      </c>
      <c r="N829" s="40">
        <f t="shared" si="74"/>
        <v>2</v>
      </c>
      <c r="O829" s="41" t="str">
        <f t="shared" si="75"/>
        <v>57</v>
      </c>
      <c r="P829" s="41">
        <f t="shared" si="76"/>
        <v>0</v>
      </c>
      <c r="Q829" s="42">
        <f t="shared" si="77"/>
        <v>3420</v>
      </c>
      <c r="R829" s="42">
        <f t="shared" si="78"/>
        <v>57</v>
      </c>
      <c r="U829" s="39"/>
      <c r="V829" s="39"/>
      <c r="W829" s="10"/>
      <c r="X829" s="6"/>
    </row>
    <row r="830" spans="1:24">
      <c r="A830" s="44">
        <v>45444</v>
      </c>
      <c r="B830" s="1" t="str">
        <f t="shared" si="73"/>
        <v>junio</v>
      </c>
      <c r="C830" t="s">
        <v>253</v>
      </c>
      <c r="D830" t="s">
        <v>254</v>
      </c>
      <c r="E830" t="str">
        <f>+VLOOKUP(F830,'[1]DIVIPOLA MPIO'!$A$5:$B$1125,2,0)</f>
        <v>Casanare</v>
      </c>
      <c r="F830" t="s">
        <v>12</v>
      </c>
      <c r="G830" t="s">
        <v>255</v>
      </c>
      <c r="H830" t="s">
        <v>372</v>
      </c>
      <c r="I830" t="s">
        <v>92</v>
      </c>
      <c r="J830" t="s">
        <v>16</v>
      </c>
      <c r="K830" s="2">
        <v>12</v>
      </c>
      <c r="L830" s="2">
        <v>150</v>
      </c>
      <c r="M830" s="25">
        <v>4</v>
      </c>
      <c r="N830" s="40">
        <f t="shared" si="74"/>
        <v>1</v>
      </c>
      <c r="O830" s="41" t="str">
        <f t="shared" si="75"/>
        <v>4</v>
      </c>
      <c r="P830" s="41">
        <f t="shared" si="76"/>
        <v>0</v>
      </c>
      <c r="Q830" s="42">
        <f t="shared" si="77"/>
        <v>240</v>
      </c>
      <c r="R830" s="42">
        <f t="shared" si="78"/>
        <v>4</v>
      </c>
      <c r="U830" s="39"/>
      <c r="V830" s="39"/>
      <c r="W830" s="10"/>
      <c r="X830" s="6"/>
    </row>
    <row r="831" spans="1:24">
      <c r="A831" s="44">
        <v>45444</v>
      </c>
      <c r="B831" s="1" t="str">
        <f t="shared" si="73"/>
        <v>junio</v>
      </c>
      <c r="C831" t="s">
        <v>253</v>
      </c>
      <c r="D831" t="s">
        <v>254</v>
      </c>
      <c r="E831" t="str">
        <f>+VLOOKUP(F831,'[1]DIVIPOLA MPIO'!$A$5:$B$1125,2,0)</f>
        <v>Casanare</v>
      </c>
      <c r="F831" t="s">
        <v>12</v>
      </c>
      <c r="G831" t="s">
        <v>255</v>
      </c>
      <c r="H831" t="s">
        <v>336</v>
      </c>
      <c r="I831" t="s">
        <v>15</v>
      </c>
      <c r="J831" t="s">
        <v>16</v>
      </c>
      <c r="K831" s="2">
        <v>77</v>
      </c>
      <c r="L831" s="2">
        <v>963</v>
      </c>
      <c r="M831" s="25">
        <v>257</v>
      </c>
      <c r="N831" s="40">
        <f t="shared" si="74"/>
        <v>3</v>
      </c>
      <c r="O831" s="41" t="str">
        <f t="shared" si="75"/>
        <v>25</v>
      </c>
      <c r="P831" s="41" t="str">
        <f t="shared" si="76"/>
        <v>7</v>
      </c>
      <c r="Q831" s="42">
        <f t="shared" si="77"/>
        <v>1507</v>
      </c>
      <c r="R831" s="42">
        <f t="shared" si="78"/>
        <v>25.116666666666667</v>
      </c>
      <c r="U831" s="39"/>
      <c r="V831" s="39"/>
      <c r="W831" s="10"/>
      <c r="X831" s="6"/>
    </row>
    <row r="832" spans="1:24">
      <c r="A832" s="44">
        <v>45444</v>
      </c>
      <c r="B832" s="1" t="str">
        <f t="shared" si="73"/>
        <v>junio</v>
      </c>
      <c r="C832" t="s">
        <v>253</v>
      </c>
      <c r="D832" t="s">
        <v>254</v>
      </c>
      <c r="E832" t="str">
        <f>+VLOOKUP(F832,'[1]DIVIPOLA MPIO'!$A$5:$B$1125,2,0)</f>
        <v>Casanare</v>
      </c>
      <c r="F832" t="s">
        <v>12</v>
      </c>
      <c r="G832" t="s">
        <v>255</v>
      </c>
      <c r="H832" t="s">
        <v>256</v>
      </c>
      <c r="I832" t="s">
        <v>92</v>
      </c>
      <c r="J832" t="s">
        <v>16</v>
      </c>
      <c r="K832" s="2">
        <v>75</v>
      </c>
      <c r="L832" s="2">
        <v>938</v>
      </c>
      <c r="M832" s="25">
        <v>251</v>
      </c>
      <c r="N832" s="40">
        <f t="shared" si="74"/>
        <v>3</v>
      </c>
      <c r="O832" s="41" t="str">
        <f t="shared" si="75"/>
        <v>25</v>
      </c>
      <c r="P832" s="41" t="str">
        <f t="shared" si="76"/>
        <v>1</v>
      </c>
      <c r="Q832" s="42">
        <f t="shared" si="77"/>
        <v>1501</v>
      </c>
      <c r="R832" s="42">
        <f t="shared" si="78"/>
        <v>25.016666666666666</v>
      </c>
      <c r="U832" s="39"/>
      <c r="V832" s="39"/>
      <c r="W832" s="10"/>
      <c r="X832" s="6"/>
    </row>
    <row r="833" spans="1:24">
      <c r="A833" s="44">
        <v>45444</v>
      </c>
      <c r="B833" s="1" t="str">
        <f t="shared" si="73"/>
        <v>junio</v>
      </c>
      <c r="C833" t="s">
        <v>253</v>
      </c>
      <c r="D833" t="s">
        <v>254</v>
      </c>
      <c r="E833" t="str">
        <f>+VLOOKUP(F833,'[1]DIVIPOLA MPIO'!$A$5:$B$1125,2,0)</f>
        <v>Casanare</v>
      </c>
      <c r="F833" t="s">
        <v>12</v>
      </c>
      <c r="G833" t="s">
        <v>337</v>
      </c>
      <c r="H833" t="s">
        <v>336</v>
      </c>
      <c r="I833" t="s">
        <v>15</v>
      </c>
      <c r="J833" t="s">
        <v>16</v>
      </c>
      <c r="K833" s="2">
        <v>98</v>
      </c>
      <c r="L833" s="2">
        <v>1225</v>
      </c>
      <c r="M833" s="25">
        <v>327</v>
      </c>
      <c r="N833" s="40">
        <f t="shared" si="74"/>
        <v>3</v>
      </c>
      <c r="O833" s="41" t="str">
        <f t="shared" si="75"/>
        <v>32</v>
      </c>
      <c r="P833" s="41" t="str">
        <f t="shared" si="76"/>
        <v>7</v>
      </c>
      <c r="Q833" s="42">
        <f t="shared" si="77"/>
        <v>1927</v>
      </c>
      <c r="R833" s="42">
        <f t="shared" si="78"/>
        <v>32.116666666666667</v>
      </c>
      <c r="U833" s="39"/>
      <c r="V833" s="39"/>
      <c r="W833" s="10"/>
      <c r="X833" s="6"/>
    </row>
    <row r="834" spans="1:24">
      <c r="A834" s="44">
        <v>45444</v>
      </c>
      <c r="B834" s="1" t="str">
        <f t="shared" si="73"/>
        <v>junio</v>
      </c>
      <c r="C834" t="s">
        <v>253</v>
      </c>
      <c r="D834" t="s">
        <v>254</v>
      </c>
      <c r="E834" t="str">
        <f>+VLOOKUP(F834,'[1]DIVIPOLA MPIO'!$A$5:$B$1125,2,0)</f>
        <v>Casanare</v>
      </c>
      <c r="F834" t="s">
        <v>12</v>
      </c>
      <c r="G834" t="s">
        <v>337</v>
      </c>
      <c r="H834" t="s">
        <v>256</v>
      </c>
      <c r="I834" t="s">
        <v>92</v>
      </c>
      <c r="J834" t="s">
        <v>16</v>
      </c>
      <c r="K834" s="2">
        <v>57</v>
      </c>
      <c r="L834" s="2">
        <v>713</v>
      </c>
      <c r="M834" s="25">
        <v>19</v>
      </c>
      <c r="N834" s="40">
        <f t="shared" si="74"/>
        <v>2</v>
      </c>
      <c r="O834" s="41" t="str">
        <f t="shared" si="75"/>
        <v>19</v>
      </c>
      <c r="P834" s="41">
        <f t="shared" si="76"/>
        <v>0</v>
      </c>
      <c r="Q834" s="42">
        <f t="shared" si="77"/>
        <v>1140</v>
      </c>
      <c r="R834" s="42">
        <f t="shared" si="78"/>
        <v>19</v>
      </c>
      <c r="U834" s="39"/>
      <c r="V834" s="39"/>
      <c r="W834" s="10"/>
      <c r="X834" s="6"/>
    </row>
    <row r="835" spans="1:24">
      <c r="A835" s="44">
        <v>45444</v>
      </c>
      <c r="B835" s="1" t="str">
        <f t="shared" ref="B835:B898" si="79">TEXT(A835,"mmmm")</f>
        <v>junio</v>
      </c>
      <c r="C835" t="s">
        <v>253</v>
      </c>
      <c r="D835" t="s">
        <v>254</v>
      </c>
      <c r="E835" t="str">
        <f>+VLOOKUP(F835,'[1]DIVIPOLA MPIO'!$A$5:$B$1125,2,0)</f>
        <v>Casanare</v>
      </c>
      <c r="F835" t="s">
        <v>338</v>
      </c>
      <c r="G835" t="s">
        <v>339</v>
      </c>
      <c r="H835" t="s">
        <v>372</v>
      </c>
      <c r="I835" t="s">
        <v>92</v>
      </c>
      <c r="J835" t="s">
        <v>16</v>
      </c>
      <c r="K835" s="2">
        <v>87</v>
      </c>
      <c r="L835" s="2">
        <v>1088</v>
      </c>
      <c r="M835" s="25">
        <v>291</v>
      </c>
      <c r="N835" s="40">
        <f t="shared" ref="N835:N898" si="80">LEN($M835)</f>
        <v>3</v>
      </c>
      <c r="O835" s="41" t="str">
        <f t="shared" ref="O835:O898" si="81">IF(N835="1",$M835,IF(N835=2,LEFT($M835,2),LEFT($M835,2)))</f>
        <v>29</v>
      </c>
      <c r="P835" s="41" t="str">
        <f t="shared" ref="P835:P898" si="82">IF(N835&lt;=2,0,MID($M835,3,3))</f>
        <v>1</v>
      </c>
      <c r="Q835" s="42">
        <f t="shared" ref="Q835:Q898" si="83">(O835*60)+P835</f>
        <v>1741</v>
      </c>
      <c r="R835" s="42">
        <f t="shared" ref="R835:R898" si="84">+Q835/60</f>
        <v>29.016666666666666</v>
      </c>
      <c r="U835" s="39"/>
      <c r="V835" s="39"/>
      <c r="W835" s="10"/>
      <c r="X835" s="6"/>
    </row>
    <row r="836" spans="1:24">
      <c r="A836" s="44">
        <v>45444</v>
      </c>
      <c r="B836" s="1" t="str">
        <f t="shared" si="79"/>
        <v>junio</v>
      </c>
      <c r="C836" t="s">
        <v>253</v>
      </c>
      <c r="D836" t="s">
        <v>254</v>
      </c>
      <c r="E836" t="str">
        <f>+VLOOKUP(F836,'[1]DIVIPOLA MPIO'!$A$5:$B$1125,2,0)</f>
        <v>Casanare</v>
      </c>
      <c r="F836" t="s">
        <v>338</v>
      </c>
      <c r="G836" t="s">
        <v>339</v>
      </c>
      <c r="H836" t="s">
        <v>256</v>
      </c>
      <c r="I836" t="s">
        <v>92</v>
      </c>
      <c r="J836" t="s">
        <v>16</v>
      </c>
      <c r="K836" s="2">
        <v>5</v>
      </c>
      <c r="L836" s="2">
        <v>63</v>
      </c>
      <c r="M836" s="25">
        <v>17</v>
      </c>
      <c r="N836" s="40">
        <f t="shared" si="80"/>
        <v>2</v>
      </c>
      <c r="O836" s="41" t="str">
        <f t="shared" si="81"/>
        <v>17</v>
      </c>
      <c r="P836" s="41">
        <f t="shared" si="82"/>
        <v>0</v>
      </c>
      <c r="Q836" s="42">
        <f t="shared" si="83"/>
        <v>1020</v>
      </c>
      <c r="R836" s="42">
        <f t="shared" si="84"/>
        <v>17</v>
      </c>
      <c r="U836" s="39"/>
      <c r="V836" s="39"/>
      <c r="W836" s="10"/>
      <c r="X836" s="6"/>
    </row>
    <row r="837" spans="1:24">
      <c r="A837" s="44">
        <v>45444</v>
      </c>
      <c r="B837" s="1" t="str">
        <f t="shared" si="79"/>
        <v>junio</v>
      </c>
      <c r="C837" t="s">
        <v>253</v>
      </c>
      <c r="D837" t="s">
        <v>254</v>
      </c>
      <c r="E837" t="str">
        <f>+VLOOKUP(F837,'[1]DIVIPOLA MPIO'!$A$5:$B$1125,2,0)</f>
        <v>Casanare</v>
      </c>
      <c r="F837" t="s">
        <v>338</v>
      </c>
      <c r="G837" t="s">
        <v>340</v>
      </c>
      <c r="H837" t="s">
        <v>372</v>
      </c>
      <c r="I837" t="s">
        <v>92</v>
      </c>
      <c r="J837" t="s">
        <v>16</v>
      </c>
      <c r="K837" s="2">
        <v>81</v>
      </c>
      <c r="L837" s="2">
        <v>1013</v>
      </c>
      <c r="M837" s="25">
        <v>27</v>
      </c>
      <c r="N837" s="40">
        <f t="shared" si="80"/>
        <v>2</v>
      </c>
      <c r="O837" s="41" t="str">
        <f t="shared" si="81"/>
        <v>27</v>
      </c>
      <c r="P837" s="41">
        <f t="shared" si="82"/>
        <v>0</v>
      </c>
      <c r="Q837" s="42">
        <f t="shared" si="83"/>
        <v>1620</v>
      </c>
      <c r="R837" s="42">
        <f t="shared" si="84"/>
        <v>27</v>
      </c>
      <c r="U837" s="39"/>
      <c r="V837" s="39"/>
      <c r="W837" s="10"/>
      <c r="X837" s="6"/>
    </row>
    <row r="838" spans="1:24">
      <c r="A838" s="44">
        <v>45444</v>
      </c>
      <c r="B838" s="1" t="str">
        <f t="shared" si="79"/>
        <v>junio</v>
      </c>
      <c r="C838" t="s">
        <v>253</v>
      </c>
      <c r="D838" t="s">
        <v>254</v>
      </c>
      <c r="E838" t="str">
        <f>+VLOOKUP(F838,'[1]DIVIPOLA MPIO'!$A$5:$B$1125,2,0)</f>
        <v>Casanare</v>
      </c>
      <c r="F838" t="s">
        <v>338</v>
      </c>
      <c r="G838" t="s">
        <v>340</v>
      </c>
      <c r="H838" t="s">
        <v>256</v>
      </c>
      <c r="I838" t="s">
        <v>92</v>
      </c>
      <c r="J838" t="s">
        <v>16</v>
      </c>
      <c r="K838" s="2">
        <v>13</v>
      </c>
      <c r="L838" s="2">
        <v>163</v>
      </c>
      <c r="M838" s="25">
        <v>42</v>
      </c>
      <c r="N838" s="40">
        <f t="shared" si="80"/>
        <v>2</v>
      </c>
      <c r="O838" s="41" t="str">
        <f t="shared" si="81"/>
        <v>42</v>
      </c>
      <c r="P838" s="41">
        <f t="shared" si="82"/>
        <v>0</v>
      </c>
      <c r="Q838" s="42">
        <f t="shared" si="83"/>
        <v>2520</v>
      </c>
      <c r="R838" s="42">
        <f t="shared" si="84"/>
        <v>42</v>
      </c>
      <c r="U838" s="39"/>
      <c r="V838" s="39"/>
      <c r="W838" s="10"/>
      <c r="X838" s="6"/>
    </row>
    <row r="839" spans="1:24">
      <c r="A839" s="44">
        <v>45444</v>
      </c>
      <c r="B839" s="1" t="str">
        <f t="shared" si="79"/>
        <v>junio</v>
      </c>
      <c r="C839" t="s">
        <v>38</v>
      </c>
      <c r="D839" t="s">
        <v>39</v>
      </c>
      <c r="E839" t="str">
        <f>+VLOOKUP(F839,'[1]DIVIPOLA MPIO'!$A$5:$B$1125,2,0)</f>
        <v>Antioquia</v>
      </c>
      <c r="F839" t="s">
        <v>454</v>
      </c>
      <c r="G839" t="s">
        <v>41</v>
      </c>
      <c r="H839" t="s">
        <v>42</v>
      </c>
      <c r="I839" t="s">
        <v>43</v>
      </c>
      <c r="J839" t="s">
        <v>27</v>
      </c>
      <c r="K839" s="2">
        <v>88</v>
      </c>
      <c r="L839" s="2">
        <v>6565.3</v>
      </c>
      <c r="M839" s="25">
        <v>444</v>
      </c>
      <c r="N839" s="40">
        <f t="shared" si="80"/>
        <v>3</v>
      </c>
      <c r="O839" s="41" t="str">
        <f t="shared" si="81"/>
        <v>44</v>
      </c>
      <c r="P839" s="41" t="str">
        <f t="shared" si="82"/>
        <v>4</v>
      </c>
      <c r="Q839" s="42">
        <f t="shared" si="83"/>
        <v>2644</v>
      </c>
      <c r="R839" s="42">
        <f t="shared" si="84"/>
        <v>44.06666666666667</v>
      </c>
      <c r="U839" s="39"/>
      <c r="V839" s="39"/>
      <c r="W839" s="10"/>
      <c r="X839" s="6"/>
    </row>
    <row r="840" spans="1:24">
      <c r="A840" s="44">
        <v>45444</v>
      </c>
      <c r="B840" s="1" t="str">
        <f t="shared" si="79"/>
        <v>junio</v>
      </c>
      <c r="C840" t="s">
        <v>38</v>
      </c>
      <c r="D840" t="s">
        <v>39</v>
      </c>
      <c r="E840" t="str">
        <f>+VLOOKUP(F840,'[1]DIVIPOLA MPIO'!$A$5:$B$1125,2,0)</f>
        <v>Antioquia</v>
      </c>
      <c r="F840" t="s">
        <v>454</v>
      </c>
      <c r="G840" t="s">
        <v>41</v>
      </c>
      <c r="H840" t="s">
        <v>45</v>
      </c>
      <c r="I840" t="s">
        <v>43</v>
      </c>
      <c r="J840" t="s">
        <v>27</v>
      </c>
      <c r="K840" s="2">
        <v>77</v>
      </c>
      <c r="L840" s="2">
        <v>5706.4</v>
      </c>
      <c r="M840" s="25">
        <v>373</v>
      </c>
      <c r="N840" s="40">
        <f t="shared" si="80"/>
        <v>3</v>
      </c>
      <c r="O840" s="41" t="str">
        <f t="shared" si="81"/>
        <v>37</v>
      </c>
      <c r="P840" s="41" t="str">
        <f t="shared" si="82"/>
        <v>3</v>
      </c>
      <c r="Q840" s="42">
        <f t="shared" si="83"/>
        <v>2223</v>
      </c>
      <c r="R840" s="42">
        <f t="shared" si="84"/>
        <v>37.049999999999997</v>
      </c>
      <c r="U840" s="39"/>
      <c r="V840" s="39"/>
      <c r="W840" s="10"/>
      <c r="X840" s="6"/>
    </row>
    <row r="841" spans="1:24">
      <c r="A841" s="44">
        <v>45444</v>
      </c>
      <c r="B841" s="1" t="str">
        <f t="shared" si="79"/>
        <v>junio</v>
      </c>
      <c r="C841" t="s">
        <v>38</v>
      </c>
      <c r="D841" t="s">
        <v>39</v>
      </c>
      <c r="E841" t="str">
        <f>+VLOOKUP(F841,'[1]DIVIPOLA MPIO'!$A$5:$B$1125,2,0)</f>
        <v>Antioquia</v>
      </c>
      <c r="F841" t="s">
        <v>454</v>
      </c>
      <c r="G841" t="s">
        <v>41</v>
      </c>
      <c r="H841" t="s">
        <v>46</v>
      </c>
      <c r="I841" t="s">
        <v>43</v>
      </c>
      <c r="J841" t="s">
        <v>27</v>
      </c>
      <c r="K841" s="2">
        <v>70</v>
      </c>
      <c r="L841" s="2">
        <v>5119.2</v>
      </c>
      <c r="M841" s="25">
        <v>38</v>
      </c>
      <c r="N841" s="40">
        <f t="shared" si="80"/>
        <v>2</v>
      </c>
      <c r="O841" s="41" t="str">
        <f t="shared" si="81"/>
        <v>38</v>
      </c>
      <c r="P841" s="41">
        <f t="shared" si="82"/>
        <v>0</v>
      </c>
      <c r="Q841" s="42">
        <f t="shared" si="83"/>
        <v>2280</v>
      </c>
      <c r="R841" s="42">
        <f t="shared" si="84"/>
        <v>38</v>
      </c>
      <c r="U841" s="39"/>
      <c r="V841" s="39"/>
      <c r="W841" s="10"/>
      <c r="X841" s="6"/>
    </row>
    <row r="842" spans="1:24">
      <c r="A842" s="44">
        <v>45444</v>
      </c>
      <c r="B842" s="1" t="str">
        <f t="shared" si="79"/>
        <v>junio</v>
      </c>
      <c r="C842" t="s">
        <v>38</v>
      </c>
      <c r="D842" t="s">
        <v>39</v>
      </c>
      <c r="E842" t="str">
        <f>+VLOOKUP(F842,'[1]DIVIPOLA MPIO'!$A$5:$B$1125,2,0)</f>
        <v>Antioquia</v>
      </c>
      <c r="F842" t="s">
        <v>454</v>
      </c>
      <c r="G842" t="s">
        <v>41</v>
      </c>
      <c r="H842" t="s">
        <v>319</v>
      </c>
      <c r="I842" t="s">
        <v>43</v>
      </c>
      <c r="J842" t="s">
        <v>27</v>
      </c>
      <c r="K842" s="2">
        <v>63</v>
      </c>
      <c r="L842" s="2">
        <v>4485.7</v>
      </c>
      <c r="M842" s="25">
        <v>301</v>
      </c>
      <c r="N842" s="40">
        <f t="shared" si="80"/>
        <v>3</v>
      </c>
      <c r="O842" s="41" t="str">
        <f t="shared" si="81"/>
        <v>30</v>
      </c>
      <c r="P842" s="41" t="str">
        <f t="shared" si="82"/>
        <v>1</v>
      </c>
      <c r="Q842" s="42">
        <f t="shared" si="83"/>
        <v>1801</v>
      </c>
      <c r="R842" s="42">
        <f t="shared" si="84"/>
        <v>30.016666666666666</v>
      </c>
      <c r="U842" s="39"/>
      <c r="V842" s="39"/>
      <c r="W842" s="10"/>
      <c r="X842" s="6"/>
    </row>
    <row r="843" spans="1:24">
      <c r="A843" s="44">
        <v>45444</v>
      </c>
      <c r="B843" s="1" t="str">
        <f t="shared" si="79"/>
        <v>junio</v>
      </c>
      <c r="C843" t="s">
        <v>38</v>
      </c>
      <c r="D843" t="s">
        <v>39</v>
      </c>
      <c r="E843" t="str">
        <f>+VLOOKUP(F843,'[1]DIVIPOLA MPIO'!$A$5:$B$1125,2,0)</f>
        <v>Antioquia</v>
      </c>
      <c r="F843" t="s">
        <v>454</v>
      </c>
      <c r="G843" t="s">
        <v>41</v>
      </c>
      <c r="H843" t="s">
        <v>319</v>
      </c>
      <c r="I843" t="s">
        <v>43</v>
      </c>
      <c r="J843" t="s">
        <v>412</v>
      </c>
      <c r="K843" s="2">
        <v>9</v>
      </c>
      <c r="L843" s="2">
        <v>800</v>
      </c>
      <c r="M843" s="25">
        <v>103</v>
      </c>
      <c r="N843" s="40">
        <f t="shared" si="80"/>
        <v>3</v>
      </c>
      <c r="O843" s="41" t="str">
        <f t="shared" si="81"/>
        <v>10</v>
      </c>
      <c r="P843" s="41" t="str">
        <f t="shared" si="82"/>
        <v>3</v>
      </c>
      <c r="Q843" s="42">
        <f t="shared" si="83"/>
        <v>603</v>
      </c>
      <c r="R843" s="42">
        <f t="shared" si="84"/>
        <v>10.050000000000001</v>
      </c>
      <c r="U843" s="39"/>
      <c r="V843" s="39"/>
      <c r="W843" s="10"/>
      <c r="X843" s="6"/>
    </row>
    <row r="844" spans="1:24">
      <c r="A844" s="44">
        <v>45444</v>
      </c>
      <c r="B844" s="1" t="str">
        <f t="shared" si="79"/>
        <v>junio</v>
      </c>
      <c r="C844" t="s">
        <v>38</v>
      </c>
      <c r="D844" t="s">
        <v>39</v>
      </c>
      <c r="E844" t="str">
        <f>+VLOOKUP(F844,'[1]DIVIPOLA MPIO'!$A$5:$B$1125,2,0)</f>
        <v>Antioquia</v>
      </c>
      <c r="F844" t="s">
        <v>454</v>
      </c>
      <c r="G844" t="s">
        <v>41</v>
      </c>
      <c r="H844" t="s">
        <v>47</v>
      </c>
      <c r="I844" t="s">
        <v>43</v>
      </c>
      <c r="J844" t="s">
        <v>27</v>
      </c>
      <c r="K844" s="2">
        <v>86</v>
      </c>
      <c r="L844" s="2">
        <v>6178.1</v>
      </c>
      <c r="M844" s="25">
        <v>428</v>
      </c>
      <c r="N844" s="40">
        <f t="shared" si="80"/>
        <v>3</v>
      </c>
      <c r="O844" s="41" t="str">
        <f t="shared" si="81"/>
        <v>42</v>
      </c>
      <c r="P844" s="41" t="str">
        <f t="shared" si="82"/>
        <v>8</v>
      </c>
      <c r="Q844" s="42">
        <f t="shared" si="83"/>
        <v>2528</v>
      </c>
      <c r="R844" s="42">
        <f t="shared" si="84"/>
        <v>42.133333333333333</v>
      </c>
      <c r="U844" s="39"/>
      <c r="V844" s="39"/>
      <c r="W844" s="10"/>
      <c r="X844" s="6"/>
    </row>
    <row r="845" spans="1:24">
      <c r="A845" s="44">
        <v>45444</v>
      </c>
      <c r="B845" s="1" t="str">
        <f t="shared" si="79"/>
        <v>junio</v>
      </c>
      <c r="C845" t="s">
        <v>38</v>
      </c>
      <c r="D845" t="s">
        <v>39</v>
      </c>
      <c r="E845" t="str">
        <f>+VLOOKUP(F845,'[1]DIVIPOLA MPIO'!$A$5:$B$1125,2,0)</f>
        <v>Antioquia</v>
      </c>
      <c r="F845" t="s">
        <v>454</v>
      </c>
      <c r="G845" t="s">
        <v>41</v>
      </c>
      <c r="H845" t="s">
        <v>48</v>
      </c>
      <c r="I845" t="s">
        <v>43</v>
      </c>
      <c r="J845" t="s">
        <v>27</v>
      </c>
      <c r="K845" s="2">
        <v>100</v>
      </c>
      <c r="L845" s="2">
        <v>7235.1</v>
      </c>
      <c r="M845" s="25">
        <v>469</v>
      </c>
      <c r="N845" s="40">
        <f t="shared" si="80"/>
        <v>3</v>
      </c>
      <c r="O845" s="41" t="str">
        <f t="shared" si="81"/>
        <v>46</v>
      </c>
      <c r="P845" s="41" t="str">
        <f t="shared" si="82"/>
        <v>9</v>
      </c>
      <c r="Q845" s="42">
        <f t="shared" si="83"/>
        <v>2769</v>
      </c>
      <c r="R845" s="42">
        <f t="shared" si="84"/>
        <v>46.15</v>
      </c>
      <c r="U845" s="39"/>
      <c r="V845" s="39"/>
      <c r="W845" s="10"/>
      <c r="X845" s="6"/>
    </row>
    <row r="846" spans="1:24">
      <c r="A846" s="44">
        <v>45444</v>
      </c>
      <c r="B846" s="1" t="str">
        <f t="shared" si="79"/>
        <v>junio</v>
      </c>
      <c r="C846" t="s">
        <v>38</v>
      </c>
      <c r="D846" t="s">
        <v>39</v>
      </c>
      <c r="E846" t="str">
        <f>+VLOOKUP(F846,'[1]DIVIPOLA MPIO'!$A$5:$B$1125,2,0)</f>
        <v>Antioquia</v>
      </c>
      <c r="F846" t="s">
        <v>454</v>
      </c>
      <c r="G846" t="s">
        <v>41</v>
      </c>
      <c r="H846" t="s">
        <v>49</v>
      </c>
      <c r="I846" t="s">
        <v>43</v>
      </c>
      <c r="J846" t="s">
        <v>27</v>
      </c>
      <c r="K846" s="2">
        <v>84</v>
      </c>
      <c r="L846" s="2">
        <v>6286.1</v>
      </c>
      <c r="M846" s="25">
        <v>411</v>
      </c>
      <c r="N846" s="40">
        <f t="shared" si="80"/>
        <v>3</v>
      </c>
      <c r="O846" s="41" t="str">
        <f t="shared" si="81"/>
        <v>41</v>
      </c>
      <c r="P846" s="41" t="str">
        <f t="shared" si="82"/>
        <v>1</v>
      </c>
      <c r="Q846" s="42">
        <f t="shared" si="83"/>
        <v>2461</v>
      </c>
      <c r="R846" s="42">
        <f t="shared" si="84"/>
        <v>41.016666666666666</v>
      </c>
      <c r="U846" s="39"/>
      <c r="V846" s="39"/>
      <c r="W846" s="10"/>
      <c r="X846" s="6"/>
    </row>
    <row r="847" spans="1:24">
      <c r="A847" s="44">
        <v>45444</v>
      </c>
      <c r="B847" s="1" t="str">
        <f t="shared" si="79"/>
        <v>junio</v>
      </c>
      <c r="C847" t="s">
        <v>38</v>
      </c>
      <c r="D847" t="s">
        <v>39</v>
      </c>
      <c r="E847" t="str">
        <f>+VLOOKUP(F847,'[1]DIVIPOLA MPIO'!$A$5:$B$1125,2,0)</f>
        <v>Antioquia</v>
      </c>
      <c r="F847" t="s">
        <v>454</v>
      </c>
      <c r="G847" t="s">
        <v>41</v>
      </c>
      <c r="H847" t="s">
        <v>50</v>
      </c>
      <c r="I847" t="s">
        <v>43</v>
      </c>
      <c r="J847" t="s">
        <v>27</v>
      </c>
      <c r="K847" s="2">
        <v>70</v>
      </c>
      <c r="L847" s="2">
        <v>5068.6000000000004</v>
      </c>
      <c r="M847" s="25">
        <v>347</v>
      </c>
      <c r="N847" s="40">
        <f t="shared" si="80"/>
        <v>3</v>
      </c>
      <c r="O847" s="41" t="str">
        <f t="shared" si="81"/>
        <v>34</v>
      </c>
      <c r="P847" s="41" t="str">
        <f t="shared" si="82"/>
        <v>7</v>
      </c>
      <c r="Q847" s="42">
        <f t="shared" si="83"/>
        <v>2047</v>
      </c>
      <c r="R847" s="42">
        <f t="shared" si="84"/>
        <v>34.116666666666667</v>
      </c>
      <c r="U847" s="39"/>
      <c r="V847" s="39"/>
      <c r="W847" s="10"/>
      <c r="X847" s="6"/>
    </row>
    <row r="848" spans="1:24">
      <c r="A848" s="44">
        <v>45444</v>
      </c>
      <c r="B848" s="1" t="str">
        <f t="shared" si="79"/>
        <v>junio</v>
      </c>
      <c r="C848" t="s">
        <v>38</v>
      </c>
      <c r="D848" t="s">
        <v>39</v>
      </c>
      <c r="E848" t="str">
        <f>+VLOOKUP(F848,'[1]DIVIPOLA MPIO'!$A$5:$B$1125,2,0)</f>
        <v>Antioquia</v>
      </c>
      <c r="F848" t="s">
        <v>454</v>
      </c>
      <c r="G848" t="s">
        <v>41</v>
      </c>
      <c r="H848" t="s">
        <v>51</v>
      </c>
      <c r="I848" t="s">
        <v>43</v>
      </c>
      <c r="J848" t="s">
        <v>27</v>
      </c>
      <c r="K848" s="2">
        <v>85</v>
      </c>
      <c r="L848" s="2">
        <v>6231.1</v>
      </c>
      <c r="M848" s="25">
        <v>411</v>
      </c>
      <c r="N848" s="40">
        <f t="shared" si="80"/>
        <v>3</v>
      </c>
      <c r="O848" s="41" t="str">
        <f t="shared" si="81"/>
        <v>41</v>
      </c>
      <c r="P848" s="41" t="str">
        <f t="shared" si="82"/>
        <v>1</v>
      </c>
      <c r="Q848" s="42">
        <f t="shared" si="83"/>
        <v>2461</v>
      </c>
      <c r="R848" s="42">
        <f t="shared" si="84"/>
        <v>41.016666666666666</v>
      </c>
      <c r="U848" s="39"/>
      <c r="V848" s="39"/>
      <c r="W848" s="10"/>
      <c r="X848" s="6"/>
    </row>
    <row r="849" spans="1:24">
      <c r="A849" s="44">
        <v>45444</v>
      </c>
      <c r="B849" s="1" t="str">
        <f t="shared" si="79"/>
        <v>junio</v>
      </c>
      <c r="C849" t="s">
        <v>38</v>
      </c>
      <c r="D849" t="s">
        <v>39</v>
      </c>
      <c r="E849" t="str">
        <f>+VLOOKUP(F849,'[1]DIVIPOLA MPIO'!$A$5:$B$1125,2,0)</f>
        <v>Antioquia</v>
      </c>
      <c r="F849" t="s">
        <v>454</v>
      </c>
      <c r="G849" t="s">
        <v>41</v>
      </c>
      <c r="H849" t="s">
        <v>52</v>
      </c>
      <c r="I849" t="s">
        <v>43</v>
      </c>
      <c r="J849" t="s">
        <v>27</v>
      </c>
      <c r="K849" s="2">
        <v>76</v>
      </c>
      <c r="L849" s="2">
        <v>5431.8</v>
      </c>
      <c r="M849" s="25">
        <v>376</v>
      </c>
      <c r="N849" s="40">
        <f t="shared" si="80"/>
        <v>3</v>
      </c>
      <c r="O849" s="41" t="str">
        <f t="shared" si="81"/>
        <v>37</v>
      </c>
      <c r="P849" s="41" t="str">
        <f t="shared" si="82"/>
        <v>6</v>
      </c>
      <c r="Q849" s="42">
        <f t="shared" si="83"/>
        <v>2226</v>
      </c>
      <c r="R849" s="42">
        <f t="shared" si="84"/>
        <v>37.1</v>
      </c>
      <c r="U849" s="39"/>
      <c r="V849" s="39"/>
      <c r="W849" s="10"/>
      <c r="X849" s="6"/>
    </row>
    <row r="850" spans="1:24">
      <c r="A850" s="44">
        <v>45444</v>
      </c>
      <c r="B850" s="1" t="str">
        <f t="shared" si="79"/>
        <v>junio</v>
      </c>
      <c r="C850" t="s">
        <v>38</v>
      </c>
      <c r="D850" t="s">
        <v>39</v>
      </c>
      <c r="E850" t="str">
        <f>+VLOOKUP(F850,'[1]DIVIPOLA MPIO'!$A$5:$B$1125,2,0)</f>
        <v>Magdalena</v>
      </c>
      <c r="F850" t="s">
        <v>469</v>
      </c>
      <c r="G850" t="s">
        <v>54</v>
      </c>
      <c r="H850" t="s">
        <v>320</v>
      </c>
      <c r="I850" t="s">
        <v>15</v>
      </c>
      <c r="J850" t="s">
        <v>27</v>
      </c>
      <c r="K850" s="2">
        <v>17</v>
      </c>
      <c r="L850" s="2">
        <v>331.3</v>
      </c>
      <c r="M850" s="25">
        <v>109</v>
      </c>
      <c r="N850" s="40">
        <f t="shared" si="80"/>
        <v>3</v>
      </c>
      <c r="O850" s="41" t="str">
        <f t="shared" si="81"/>
        <v>10</v>
      </c>
      <c r="P850" s="41" t="str">
        <f t="shared" si="82"/>
        <v>9</v>
      </c>
      <c r="Q850" s="42">
        <f t="shared" si="83"/>
        <v>609</v>
      </c>
      <c r="R850" s="42">
        <f t="shared" si="84"/>
        <v>10.15</v>
      </c>
      <c r="U850" s="39"/>
      <c r="V850" s="39"/>
      <c r="W850" s="10"/>
      <c r="X850" s="6"/>
    </row>
    <row r="851" spans="1:24">
      <c r="A851" s="44">
        <v>45444</v>
      </c>
      <c r="B851" s="1" t="str">
        <f t="shared" si="79"/>
        <v>junio</v>
      </c>
      <c r="C851" t="s">
        <v>38</v>
      </c>
      <c r="D851" t="s">
        <v>39</v>
      </c>
      <c r="E851" t="str">
        <f>+VLOOKUP(F851,'[1]DIVIPOLA MPIO'!$A$5:$B$1125,2,0)</f>
        <v>Magdalena</v>
      </c>
      <c r="F851" t="s">
        <v>469</v>
      </c>
      <c r="G851" t="s">
        <v>54</v>
      </c>
      <c r="H851" t="s">
        <v>55</v>
      </c>
      <c r="I851" t="s">
        <v>15</v>
      </c>
      <c r="J851" t="s">
        <v>27</v>
      </c>
      <c r="K851" s="2">
        <v>79</v>
      </c>
      <c r="L851" s="2">
        <v>2085</v>
      </c>
      <c r="M851" s="25">
        <v>536</v>
      </c>
      <c r="N851" s="40">
        <f t="shared" si="80"/>
        <v>3</v>
      </c>
      <c r="O851" s="41" t="str">
        <f t="shared" si="81"/>
        <v>53</v>
      </c>
      <c r="P851" s="41" t="str">
        <f t="shared" si="82"/>
        <v>6</v>
      </c>
      <c r="Q851" s="42">
        <f t="shared" si="83"/>
        <v>3186</v>
      </c>
      <c r="R851" s="42">
        <f t="shared" si="84"/>
        <v>53.1</v>
      </c>
      <c r="U851" s="39"/>
      <c r="V851" s="39"/>
      <c r="W851" s="10"/>
      <c r="X851" s="6"/>
    </row>
    <row r="852" spans="1:24">
      <c r="A852" s="44">
        <v>45444</v>
      </c>
      <c r="B852" s="1" t="str">
        <f t="shared" si="79"/>
        <v>junio</v>
      </c>
      <c r="C852" t="s">
        <v>38</v>
      </c>
      <c r="D852" t="s">
        <v>39</v>
      </c>
      <c r="E852" t="str">
        <f>+VLOOKUP(F852,'[1]DIVIPOLA MPIO'!$A$5:$B$1125,2,0)</f>
        <v>Magdalena</v>
      </c>
      <c r="F852" t="s">
        <v>469</v>
      </c>
      <c r="G852" t="s">
        <v>54</v>
      </c>
      <c r="H852" t="s">
        <v>56</v>
      </c>
      <c r="I852" t="s">
        <v>15</v>
      </c>
      <c r="J852" t="s">
        <v>27</v>
      </c>
      <c r="K852" s="2">
        <v>73</v>
      </c>
      <c r="L852" s="2">
        <v>1888</v>
      </c>
      <c r="M852" s="25">
        <v>476</v>
      </c>
      <c r="N852" s="40">
        <f t="shared" si="80"/>
        <v>3</v>
      </c>
      <c r="O852" s="41" t="str">
        <f t="shared" si="81"/>
        <v>47</v>
      </c>
      <c r="P852" s="41" t="str">
        <f t="shared" si="82"/>
        <v>6</v>
      </c>
      <c r="Q852" s="42">
        <f t="shared" si="83"/>
        <v>2826</v>
      </c>
      <c r="R852" s="42">
        <f t="shared" si="84"/>
        <v>47.1</v>
      </c>
      <c r="U852" s="39"/>
      <c r="V852" s="39"/>
      <c r="W852" s="10"/>
      <c r="X852" s="6"/>
    </row>
    <row r="853" spans="1:24">
      <c r="A853" s="44">
        <v>45444</v>
      </c>
      <c r="B853" s="1" t="str">
        <f t="shared" si="79"/>
        <v>junio</v>
      </c>
      <c r="C853" t="s">
        <v>38</v>
      </c>
      <c r="D853" t="s">
        <v>39</v>
      </c>
      <c r="E853" t="str">
        <f>+VLOOKUP(F853,'[1]DIVIPOLA MPIO'!$A$5:$B$1125,2,0)</f>
        <v>Magdalena</v>
      </c>
      <c r="F853" t="s">
        <v>469</v>
      </c>
      <c r="G853" t="s">
        <v>54</v>
      </c>
      <c r="H853" t="s">
        <v>57</v>
      </c>
      <c r="I853" t="s">
        <v>15</v>
      </c>
      <c r="J853" t="s">
        <v>27</v>
      </c>
      <c r="K853" s="2">
        <v>26</v>
      </c>
      <c r="L853" s="2">
        <v>645.9</v>
      </c>
      <c r="M853" s="25">
        <v>195</v>
      </c>
      <c r="N853" s="40">
        <f t="shared" si="80"/>
        <v>3</v>
      </c>
      <c r="O853" s="41" t="str">
        <f t="shared" si="81"/>
        <v>19</v>
      </c>
      <c r="P853" s="41" t="str">
        <f t="shared" si="82"/>
        <v>5</v>
      </c>
      <c r="Q853" s="42">
        <f t="shared" si="83"/>
        <v>1145</v>
      </c>
      <c r="R853" s="42">
        <f t="shared" si="84"/>
        <v>19.083333333333332</v>
      </c>
      <c r="U853" s="39"/>
      <c r="V853" s="39"/>
      <c r="W853" s="10"/>
      <c r="X853" s="6"/>
    </row>
    <row r="854" spans="1:24">
      <c r="A854" s="44">
        <v>45444</v>
      </c>
      <c r="B854" s="1" t="str">
        <f t="shared" si="79"/>
        <v>junio</v>
      </c>
      <c r="C854" t="s">
        <v>38</v>
      </c>
      <c r="D854" t="s">
        <v>39</v>
      </c>
      <c r="E854" t="str">
        <f>+VLOOKUP(F854,'[1]DIVIPOLA MPIO'!$A$5:$B$1125,2,0)</f>
        <v>Magdalena</v>
      </c>
      <c r="F854" t="s">
        <v>469</v>
      </c>
      <c r="G854" t="s">
        <v>341</v>
      </c>
      <c r="H854" t="s">
        <v>320</v>
      </c>
      <c r="I854" t="s">
        <v>15</v>
      </c>
      <c r="J854" t="s">
        <v>27</v>
      </c>
      <c r="K854" s="2">
        <v>75</v>
      </c>
      <c r="L854" s="2">
        <v>1824.4</v>
      </c>
      <c r="M854" s="25">
        <v>317</v>
      </c>
      <c r="N854" s="40">
        <f t="shared" si="80"/>
        <v>3</v>
      </c>
      <c r="O854" s="41" t="str">
        <f t="shared" si="81"/>
        <v>31</v>
      </c>
      <c r="P854" s="41" t="str">
        <f t="shared" si="82"/>
        <v>7</v>
      </c>
      <c r="Q854" s="42">
        <f t="shared" si="83"/>
        <v>1867</v>
      </c>
      <c r="R854" s="42">
        <f t="shared" si="84"/>
        <v>31.116666666666667</v>
      </c>
      <c r="U854" s="39"/>
      <c r="V854" s="39"/>
      <c r="W854" s="10"/>
      <c r="X854" s="6"/>
    </row>
    <row r="855" spans="1:24">
      <c r="A855" s="44">
        <v>45444</v>
      </c>
      <c r="B855" s="1" t="str">
        <f t="shared" si="79"/>
        <v>junio</v>
      </c>
      <c r="C855" t="s">
        <v>38</v>
      </c>
      <c r="D855" t="s">
        <v>39</v>
      </c>
      <c r="E855" t="str">
        <f>+VLOOKUP(F855,'[1]DIVIPOLA MPIO'!$A$5:$B$1125,2,0)</f>
        <v>Magdalena</v>
      </c>
      <c r="F855" t="s">
        <v>469</v>
      </c>
      <c r="G855" t="s">
        <v>341</v>
      </c>
      <c r="H855" t="s">
        <v>55</v>
      </c>
      <c r="I855" t="s">
        <v>15</v>
      </c>
      <c r="J855" t="s">
        <v>27</v>
      </c>
      <c r="K855" s="2">
        <v>12</v>
      </c>
      <c r="L855" s="2">
        <v>302.8</v>
      </c>
      <c r="M855" s="25">
        <v>58</v>
      </c>
      <c r="N855" s="40">
        <f t="shared" si="80"/>
        <v>2</v>
      </c>
      <c r="O855" s="41" t="str">
        <f t="shared" si="81"/>
        <v>58</v>
      </c>
      <c r="P855" s="41">
        <f t="shared" si="82"/>
        <v>0</v>
      </c>
      <c r="Q855" s="42">
        <f t="shared" si="83"/>
        <v>3480</v>
      </c>
      <c r="R855" s="42">
        <f t="shared" si="84"/>
        <v>58</v>
      </c>
      <c r="U855" s="39"/>
      <c r="V855" s="39"/>
      <c r="W855" s="10"/>
      <c r="X855" s="6"/>
    </row>
    <row r="856" spans="1:24">
      <c r="A856" s="44">
        <v>45444</v>
      </c>
      <c r="B856" s="1" t="str">
        <f t="shared" si="79"/>
        <v>junio</v>
      </c>
      <c r="C856" t="s">
        <v>38</v>
      </c>
      <c r="D856" t="s">
        <v>39</v>
      </c>
      <c r="E856" t="str">
        <f>+VLOOKUP(F856,'[1]DIVIPOLA MPIO'!$A$5:$B$1125,2,0)</f>
        <v>Magdalena</v>
      </c>
      <c r="F856" t="s">
        <v>469</v>
      </c>
      <c r="G856" t="s">
        <v>341</v>
      </c>
      <c r="H856" t="s">
        <v>56</v>
      </c>
      <c r="I856" t="s">
        <v>15</v>
      </c>
      <c r="J856" t="s">
        <v>27</v>
      </c>
      <c r="K856" s="2">
        <v>12</v>
      </c>
      <c r="L856" s="2">
        <v>337.3</v>
      </c>
      <c r="M856" s="25">
        <v>46</v>
      </c>
      <c r="N856" s="40">
        <f t="shared" si="80"/>
        <v>2</v>
      </c>
      <c r="O856" s="41" t="str">
        <f t="shared" si="81"/>
        <v>46</v>
      </c>
      <c r="P856" s="41">
        <f t="shared" si="82"/>
        <v>0</v>
      </c>
      <c r="Q856" s="42">
        <f t="shared" si="83"/>
        <v>2760</v>
      </c>
      <c r="R856" s="42">
        <f t="shared" si="84"/>
        <v>46</v>
      </c>
      <c r="U856" s="39"/>
      <c r="V856" s="39"/>
      <c r="W856" s="10"/>
      <c r="X856" s="6"/>
    </row>
    <row r="857" spans="1:24">
      <c r="A857" s="44">
        <v>45444</v>
      </c>
      <c r="B857" s="1" t="str">
        <f t="shared" si="79"/>
        <v>junio</v>
      </c>
      <c r="C857" t="s">
        <v>38</v>
      </c>
      <c r="D857" t="s">
        <v>39</v>
      </c>
      <c r="E857" t="str">
        <f>+VLOOKUP(F857,'[1]DIVIPOLA MPIO'!$A$5:$B$1125,2,0)</f>
        <v>Magdalena</v>
      </c>
      <c r="F857" t="s">
        <v>469</v>
      </c>
      <c r="G857" t="s">
        <v>341</v>
      </c>
      <c r="H857" t="s">
        <v>57</v>
      </c>
      <c r="I857" t="s">
        <v>15</v>
      </c>
      <c r="J857" t="s">
        <v>27</v>
      </c>
      <c r="K857" s="2">
        <v>82</v>
      </c>
      <c r="L857" s="2">
        <v>2115.4</v>
      </c>
      <c r="M857" s="25">
        <v>385</v>
      </c>
      <c r="N857" s="40">
        <f t="shared" si="80"/>
        <v>3</v>
      </c>
      <c r="O857" s="41" t="str">
        <f t="shared" si="81"/>
        <v>38</v>
      </c>
      <c r="P857" s="41" t="str">
        <f t="shared" si="82"/>
        <v>5</v>
      </c>
      <c r="Q857" s="42">
        <f t="shared" si="83"/>
        <v>2285</v>
      </c>
      <c r="R857" s="42">
        <f t="shared" si="84"/>
        <v>38.083333333333336</v>
      </c>
      <c r="U857" s="39"/>
      <c r="V857" s="39"/>
      <c r="W857" s="10"/>
      <c r="X857" s="6"/>
    </row>
    <row r="858" spans="1:24">
      <c r="A858" s="44">
        <v>45444</v>
      </c>
      <c r="B858" s="1" t="str">
        <f t="shared" si="79"/>
        <v>junio</v>
      </c>
      <c r="C858" t="s">
        <v>38</v>
      </c>
      <c r="D858" t="s">
        <v>39</v>
      </c>
      <c r="E858" t="str">
        <f>+VLOOKUP(F858,'[1]DIVIPOLA MPIO'!$A$5:$B$1125,2,0)</f>
        <v>Antioquia</v>
      </c>
      <c r="F858" t="s">
        <v>58</v>
      </c>
      <c r="G858" t="s">
        <v>59</v>
      </c>
      <c r="H858" t="s">
        <v>42</v>
      </c>
      <c r="I858" t="s">
        <v>43</v>
      </c>
      <c r="J858" t="s">
        <v>27</v>
      </c>
      <c r="K858" s="2">
        <v>11</v>
      </c>
      <c r="L858" s="2">
        <v>880</v>
      </c>
      <c r="M858" s="25">
        <v>53</v>
      </c>
      <c r="N858" s="40">
        <f t="shared" si="80"/>
        <v>2</v>
      </c>
      <c r="O858" s="41" t="str">
        <f t="shared" si="81"/>
        <v>53</v>
      </c>
      <c r="P858" s="41">
        <f t="shared" si="82"/>
        <v>0</v>
      </c>
      <c r="Q858" s="42">
        <f t="shared" si="83"/>
        <v>3180</v>
      </c>
      <c r="R858" s="42">
        <f t="shared" si="84"/>
        <v>53</v>
      </c>
      <c r="U858" s="39"/>
      <c r="V858" s="39"/>
      <c r="W858" s="10"/>
      <c r="X858" s="6"/>
    </row>
    <row r="859" spans="1:24">
      <c r="A859" s="44">
        <v>45444</v>
      </c>
      <c r="B859" s="1" t="str">
        <f t="shared" si="79"/>
        <v>junio</v>
      </c>
      <c r="C859" t="s">
        <v>38</v>
      </c>
      <c r="D859" t="s">
        <v>39</v>
      </c>
      <c r="E859" t="str">
        <f>+VLOOKUP(F859,'[1]DIVIPOLA MPIO'!$A$5:$B$1125,2,0)</f>
        <v>Antioquia</v>
      </c>
      <c r="F859" t="s">
        <v>58</v>
      </c>
      <c r="G859" t="s">
        <v>59</v>
      </c>
      <c r="H859" t="s">
        <v>45</v>
      </c>
      <c r="I859" t="s">
        <v>43</v>
      </c>
      <c r="J859" t="s">
        <v>27</v>
      </c>
      <c r="K859" s="2">
        <v>25</v>
      </c>
      <c r="L859" s="2">
        <v>1931.6</v>
      </c>
      <c r="M859" s="25">
        <v>117</v>
      </c>
      <c r="N859" s="40">
        <f t="shared" si="80"/>
        <v>3</v>
      </c>
      <c r="O859" s="41" t="str">
        <f t="shared" si="81"/>
        <v>11</v>
      </c>
      <c r="P859" s="41" t="str">
        <f t="shared" si="82"/>
        <v>7</v>
      </c>
      <c r="Q859" s="42">
        <f t="shared" si="83"/>
        <v>667</v>
      </c>
      <c r="R859" s="42">
        <f t="shared" si="84"/>
        <v>11.116666666666667</v>
      </c>
      <c r="U859" s="39"/>
      <c r="V859" s="39"/>
      <c r="W859" s="10"/>
      <c r="X859" s="6"/>
    </row>
    <row r="860" spans="1:24">
      <c r="A860" s="44">
        <v>45444</v>
      </c>
      <c r="B860" s="1" t="str">
        <f t="shared" si="79"/>
        <v>junio</v>
      </c>
      <c r="C860" t="s">
        <v>38</v>
      </c>
      <c r="D860" t="s">
        <v>39</v>
      </c>
      <c r="E860" t="str">
        <f>+VLOOKUP(F860,'[1]DIVIPOLA MPIO'!$A$5:$B$1125,2,0)</f>
        <v>Antioquia</v>
      </c>
      <c r="F860" t="s">
        <v>58</v>
      </c>
      <c r="G860" t="s">
        <v>59</v>
      </c>
      <c r="H860" t="s">
        <v>46</v>
      </c>
      <c r="I860" t="s">
        <v>43</v>
      </c>
      <c r="J860" t="s">
        <v>27</v>
      </c>
      <c r="K860" s="2">
        <v>31</v>
      </c>
      <c r="L860" s="2">
        <v>2440</v>
      </c>
      <c r="M860" s="25">
        <v>156</v>
      </c>
      <c r="N860" s="40">
        <f t="shared" si="80"/>
        <v>3</v>
      </c>
      <c r="O860" s="41" t="str">
        <f t="shared" si="81"/>
        <v>15</v>
      </c>
      <c r="P860" s="41" t="str">
        <f t="shared" si="82"/>
        <v>6</v>
      </c>
      <c r="Q860" s="42">
        <f t="shared" si="83"/>
        <v>906</v>
      </c>
      <c r="R860" s="42">
        <f t="shared" si="84"/>
        <v>15.1</v>
      </c>
      <c r="U860" s="39"/>
      <c r="V860" s="39"/>
      <c r="W860" s="10"/>
      <c r="X860" s="6"/>
    </row>
    <row r="861" spans="1:24">
      <c r="A861" s="44">
        <v>45444</v>
      </c>
      <c r="B861" s="1" t="str">
        <f t="shared" si="79"/>
        <v>junio</v>
      </c>
      <c r="C861" t="s">
        <v>38</v>
      </c>
      <c r="D861" t="s">
        <v>39</v>
      </c>
      <c r="E861" t="str">
        <f>+VLOOKUP(F861,'[1]DIVIPOLA MPIO'!$A$5:$B$1125,2,0)</f>
        <v>Antioquia</v>
      </c>
      <c r="F861" t="s">
        <v>58</v>
      </c>
      <c r="G861" t="s">
        <v>59</v>
      </c>
      <c r="H861" t="s">
        <v>319</v>
      </c>
      <c r="I861" t="s">
        <v>43</v>
      </c>
      <c r="J861" t="s">
        <v>27</v>
      </c>
      <c r="K861" s="2">
        <v>19</v>
      </c>
      <c r="L861" s="2">
        <v>1460.1</v>
      </c>
      <c r="M861" s="25">
        <v>96</v>
      </c>
      <c r="N861" s="40">
        <f t="shared" si="80"/>
        <v>2</v>
      </c>
      <c r="O861" s="41" t="str">
        <f t="shared" si="81"/>
        <v>96</v>
      </c>
      <c r="P861" s="41">
        <f t="shared" si="82"/>
        <v>0</v>
      </c>
      <c r="Q861" s="42">
        <f t="shared" si="83"/>
        <v>5760</v>
      </c>
      <c r="R861" s="42">
        <f t="shared" si="84"/>
        <v>96</v>
      </c>
      <c r="U861" s="39"/>
      <c r="V861" s="39"/>
      <c r="W861" s="10"/>
      <c r="X861" s="6"/>
    </row>
    <row r="862" spans="1:24">
      <c r="A862" s="44">
        <v>45444</v>
      </c>
      <c r="B862" s="1" t="str">
        <f t="shared" si="79"/>
        <v>junio</v>
      </c>
      <c r="C862" t="s">
        <v>38</v>
      </c>
      <c r="D862" t="s">
        <v>39</v>
      </c>
      <c r="E862" t="str">
        <f>+VLOOKUP(F862,'[1]DIVIPOLA MPIO'!$A$5:$B$1125,2,0)</f>
        <v>Antioquia</v>
      </c>
      <c r="F862" t="s">
        <v>58</v>
      </c>
      <c r="G862" t="s">
        <v>59</v>
      </c>
      <c r="H862" t="s">
        <v>319</v>
      </c>
      <c r="I862" t="s">
        <v>43</v>
      </c>
      <c r="J862" t="s">
        <v>412</v>
      </c>
      <c r="K862" s="2">
        <v>3</v>
      </c>
      <c r="L862" s="2">
        <v>272</v>
      </c>
      <c r="M862" s="25">
        <v>35</v>
      </c>
      <c r="N862" s="40">
        <f t="shared" si="80"/>
        <v>2</v>
      </c>
      <c r="O862" s="41" t="str">
        <f t="shared" si="81"/>
        <v>35</v>
      </c>
      <c r="P862" s="41">
        <f t="shared" si="82"/>
        <v>0</v>
      </c>
      <c r="Q862" s="42">
        <f t="shared" si="83"/>
        <v>2100</v>
      </c>
      <c r="R862" s="42">
        <f t="shared" si="84"/>
        <v>35</v>
      </c>
      <c r="U862" s="39"/>
      <c r="V862" s="39"/>
      <c r="W862" s="10"/>
      <c r="X862" s="6"/>
    </row>
    <row r="863" spans="1:24">
      <c r="A863" s="44">
        <v>45444</v>
      </c>
      <c r="B863" s="1" t="str">
        <f t="shared" si="79"/>
        <v>junio</v>
      </c>
      <c r="C863" t="s">
        <v>38</v>
      </c>
      <c r="D863" t="s">
        <v>39</v>
      </c>
      <c r="E863" t="str">
        <f>+VLOOKUP(F863,'[1]DIVIPOLA MPIO'!$A$5:$B$1125,2,0)</f>
        <v>Antioquia</v>
      </c>
      <c r="F863" t="s">
        <v>58</v>
      </c>
      <c r="G863" t="s">
        <v>59</v>
      </c>
      <c r="H863" t="s">
        <v>47</v>
      </c>
      <c r="I863" t="s">
        <v>43</v>
      </c>
      <c r="J863" t="s">
        <v>27</v>
      </c>
      <c r="K863" s="2">
        <v>19</v>
      </c>
      <c r="L863" s="2">
        <v>1471.6</v>
      </c>
      <c r="M863" s="25">
        <v>87</v>
      </c>
      <c r="N863" s="40">
        <f t="shared" si="80"/>
        <v>2</v>
      </c>
      <c r="O863" s="41" t="str">
        <f t="shared" si="81"/>
        <v>87</v>
      </c>
      <c r="P863" s="41">
        <f t="shared" si="82"/>
        <v>0</v>
      </c>
      <c r="Q863" s="42">
        <f t="shared" si="83"/>
        <v>5220</v>
      </c>
      <c r="R863" s="42">
        <f t="shared" si="84"/>
        <v>87</v>
      </c>
      <c r="U863" s="39"/>
      <c r="V863" s="39"/>
      <c r="W863" s="10"/>
      <c r="X863" s="6"/>
    </row>
    <row r="864" spans="1:24">
      <c r="A864" s="44">
        <v>45444</v>
      </c>
      <c r="B864" s="1" t="str">
        <f t="shared" si="79"/>
        <v>junio</v>
      </c>
      <c r="C864" t="s">
        <v>38</v>
      </c>
      <c r="D864" t="s">
        <v>39</v>
      </c>
      <c r="E864" t="str">
        <f>+VLOOKUP(F864,'[1]DIVIPOLA MPIO'!$A$5:$B$1125,2,0)</f>
        <v>Antioquia</v>
      </c>
      <c r="F864" t="s">
        <v>58</v>
      </c>
      <c r="G864" t="s">
        <v>59</v>
      </c>
      <c r="H864" t="s">
        <v>48</v>
      </c>
      <c r="I864" t="s">
        <v>43</v>
      </c>
      <c r="J864" t="s">
        <v>27</v>
      </c>
      <c r="K864" s="2">
        <v>6</v>
      </c>
      <c r="L864" s="2">
        <v>410</v>
      </c>
      <c r="M864" s="25">
        <v>24</v>
      </c>
      <c r="N864" s="40">
        <f t="shared" si="80"/>
        <v>2</v>
      </c>
      <c r="O864" s="41" t="str">
        <f t="shared" si="81"/>
        <v>24</v>
      </c>
      <c r="P864" s="41">
        <f t="shared" si="82"/>
        <v>0</v>
      </c>
      <c r="Q864" s="42">
        <f t="shared" si="83"/>
        <v>1440</v>
      </c>
      <c r="R864" s="42">
        <f t="shared" si="84"/>
        <v>24</v>
      </c>
      <c r="U864" s="39"/>
      <c r="V864" s="39"/>
      <c r="W864" s="10"/>
      <c r="X864" s="6"/>
    </row>
    <row r="865" spans="1:24">
      <c r="A865" s="44">
        <v>45444</v>
      </c>
      <c r="B865" s="1" t="str">
        <f t="shared" si="79"/>
        <v>junio</v>
      </c>
      <c r="C865" t="s">
        <v>38</v>
      </c>
      <c r="D865" t="s">
        <v>39</v>
      </c>
      <c r="E865" t="str">
        <f>+VLOOKUP(F865,'[1]DIVIPOLA MPIO'!$A$5:$B$1125,2,0)</f>
        <v>Antioquia</v>
      </c>
      <c r="F865" t="s">
        <v>58</v>
      </c>
      <c r="G865" t="s">
        <v>59</v>
      </c>
      <c r="H865" t="s">
        <v>49</v>
      </c>
      <c r="I865" t="s">
        <v>43</v>
      </c>
      <c r="J865" t="s">
        <v>27</v>
      </c>
      <c r="K865" s="2">
        <v>22</v>
      </c>
      <c r="L865" s="2">
        <v>1580</v>
      </c>
      <c r="M865" s="25">
        <v>101</v>
      </c>
      <c r="N865" s="40">
        <f t="shared" si="80"/>
        <v>3</v>
      </c>
      <c r="O865" s="41" t="str">
        <f t="shared" si="81"/>
        <v>10</v>
      </c>
      <c r="P865" s="41" t="str">
        <f t="shared" si="82"/>
        <v>1</v>
      </c>
      <c r="Q865" s="42">
        <f t="shared" si="83"/>
        <v>601</v>
      </c>
      <c r="R865" s="42">
        <f t="shared" si="84"/>
        <v>10.016666666666667</v>
      </c>
      <c r="U865" s="39"/>
      <c r="V865" s="39"/>
      <c r="W865" s="10"/>
      <c r="X865" s="6"/>
    </row>
    <row r="866" spans="1:24">
      <c r="A866" s="44">
        <v>45444</v>
      </c>
      <c r="B866" s="1" t="str">
        <f t="shared" si="79"/>
        <v>junio</v>
      </c>
      <c r="C866" t="s">
        <v>38</v>
      </c>
      <c r="D866" t="s">
        <v>39</v>
      </c>
      <c r="E866" t="str">
        <f>+VLOOKUP(F866,'[1]DIVIPOLA MPIO'!$A$5:$B$1125,2,0)</f>
        <v>Antioquia</v>
      </c>
      <c r="F866" t="s">
        <v>58</v>
      </c>
      <c r="G866" t="s">
        <v>59</v>
      </c>
      <c r="H866" t="s">
        <v>50</v>
      </c>
      <c r="I866" t="s">
        <v>43</v>
      </c>
      <c r="J866" t="s">
        <v>27</v>
      </c>
      <c r="K866" s="2">
        <v>32</v>
      </c>
      <c r="L866" s="2">
        <v>2441.6</v>
      </c>
      <c r="M866" s="25">
        <v>144</v>
      </c>
      <c r="N866" s="40">
        <f t="shared" si="80"/>
        <v>3</v>
      </c>
      <c r="O866" s="41" t="str">
        <f t="shared" si="81"/>
        <v>14</v>
      </c>
      <c r="P866" s="41" t="str">
        <f t="shared" si="82"/>
        <v>4</v>
      </c>
      <c r="Q866" s="42">
        <f t="shared" si="83"/>
        <v>844</v>
      </c>
      <c r="R866" s="42">
        <f t="shared" si="84"/>
        <v>14.066666666666666</v>
      </c>
      <c r="U866" s="39"/>
      <c r="V866" s="39"/>
      <c r="W866" s="10"/>
      <c r="X866" s="6"/>
    </row>
    <row r="867" spans="1:24">
      <c r="A867" s="44">
        <v>45444</v>
      </c>
      <c r="B867" s="1" t="str">
        <f t="shared" si="79"/>
        <v>junio</v>
      </c>
      <c r="C867" t="s">
        <v>38</v>
      </c>
      <c r="D867" t="s">
        <v>39</v>
      </c>
      <c r="E867" t="str">
        <f>+VLOOKUP(F867,'[1]DIVIPOLA MPIO'!$A$5:$B$1125,2,0)</f>
        <v>Antioquia</v>
      </c>
      <c r="F867" t="s">
        <v>58</v>
      </c>
      <c r="G867" t="s">
        <v>59</v>
      </c>
      <c r="H867" t="s">
        <v>51</v>
      </c>
      <c r="I867" t="s">
        <v>43</v>
      </c>
      <c r="J867" t="s">
        <v>27</v>
      </c>
      <c r="K867" s="2">
        <v>22</v>
      </c>
      <c r="L867" s="2">
        <v>1748.3</v>
      </c>
      <c r="M867" s="25">
        <v>105</v>
      </c>
      <c r="N867" s="40">
        <f t="shared" si="80"/>
        <v>3</v>
      </c>
      <c r="O867" s="41" t="str">
        <f t="shared" si="81"/>
        <v>10</v>
      </c>
      <c r="P867" s="41" t="str">
        <f t="shared" si="82"/>
        <v>5</v>
      </c>
      <c r="Q867" s="42">
        <f t="shared" si="83"/>
        <v>605</v>
      </c>
      <c r="R867" s="42">
        <f t="shared" si="84"/>
        <v>10.083333333333334</v>
      </c>
      <c r="U867" s="39"/>
      <c r="V867" s="39"/>
      <c r="W867" s="10"/>
      <c r="X867" s="6"/>
    </row>
    <row r="868" spans="1:24">
      <c r="A868" s="44">
        <v>45444</v>
      </c>
      <c r="B868" s="1" t="str">
        <f t="shared" si="79"/>
        <v>junio</v>
      </c>
      <c r="C868" t="s">
        <v>38</v>
      </c>
      <c r="D868" t="s">
        <v>39</v>
      </c>
      <c r="E868" t="str">
        <f>+VLOOKUP(F868,'[1]DIVIPOLA MPIO'!$A$5:$B$1125,2,0)</f>
        <v>Antioquia</v>
      </c>
      <c r="F868" t="s">
        <v>58</v>
      </c>
      <c r="G868" t="s">
        <v>59</v>
      </c>
      <c r="H868" t="s">
        <v>52</v>
      </c>
      <c r="I868" t="s">
        <v>43</v>
      </c>
      <c r="J868" t="s">
        <v>27</v>
      </c>
      <c r="K868" s="2">
        <v>27</v>
      </c>
      <c r="L868" s="2">
        <v>2038.4</v>
      </c>
      <c r="M868" s="25">
        <v>122</v>
      </c>
      <c r="N868" s="40">
        <f t="shared" si="80"/>
        <v>3</v>
      </c>
      <c r="O868" s="41" t="str">
        <f t="shared" si="81"/>
        <v>12</v>
      </c>
      <c r="P868" s="41" t="str">
        <f t="shared" si="82"/>
        <v>2</v>
      </c>
      <c r="Q868" s="42">
        <f t="shared" si="83"/>
        <v>722</v>
      </c>
      <c r="R868" s="42">
        <f t="shared" si="84"/>
        <v>12.033333333333333</v>
      </c>
      <c r="U868" s="39"/>
      <c r="V868" s="39"/>
      <c r="W868" s="10"/>
      <c r="X868" s="6"/>
    </row>
    <row r="869" spans="1:24">
      <c r="A869" s="44">
        <v>45444</v>
      </c>
      <c r="B869" s="1" t="str">
        <f t="shared" si="79"/>
        <v>junio</v>
      </c>
      <c r="C869" t="s">
        <v>60</v>
      </c>
      <c r="D869" t="s">
        <v>61</v>
      </c>
      <c r="E869" t="str">
        <f>+VLOOKUP(F869,'[1]DIVIPOLA MPIO'!$A$5:$B$1125,2,0)</f>
        <v>Cesar</v>
      </c>
      <c r="F869" t="s">
        <v>62</v>
      </c>
      <c r="G869" t="s">
        <v>63</v>
      </c>
      <c r="H869" t="s">
        <v>64</v>
      </c>
      <c r="I869" t="s">
        <v>15</v>
      </c>
      <c r="J869" t="s">
        <v>65</v>
      </c>
      <c r="K869" s="2">
        <v>69</v>
      </c>
      <c r="L869" s="2">
        <v>1142</v>
      </c>
      <c r="M869" s="25">
        <v>1530</v>
      </c>
      <c r="N869" s="40">
        <f t="shared" si="80"/>
        <v>4</v>
      </c>
      <c r="O869" s="41" t="str">
        <f t="shared" si="81"/>
        <v>15</v>
      </c>
      <c r="P869" s="41" t="str">
        <f t="shared" si="82"/>
        <v>30</v>
      </c>
      <c r="Q869" s="42">
        <f t="shared" si="83"/>
        <v>930</v>
      </c>
      <c r="R869" s="42">
        <f t="shared" si="84"/>
        <v>15.5</v>
      </c>
      <c r="U869" s="39"/>
      <c r="V869" s="39"/>
      <c r="W869" s="10"/>
      <c r="X869" s="6"/>
    </row>
    <row r="870" spans="1:24">
      <c r="A870" s="44">
        <v>45444</v>
      </c>
      <c r="B870" s="1" t="str">
        <f t="shared" si="79"/>
        <v>junio</v>
      </c>
      <c r="C870" t="s">
        <v>66</v>
      </c>
      <c r="D870" t="s">
        <v>67</v>
      </c>
      <c r="E870" t="str">
        <f>+VLOOKUP(F870,'[1]DIVIPOLA MPIO'!$A$5:$B$1125,2,0)</f>
        <v>Antioquia</v>
      </c>
      <c r="F870" t="s">
        <v>68</v>
      </c>
      <c r="G870" t="s">
        <v>257</v>
      </c>
      <c r="H870" t="s">
        <v>70</v>
      </c>
      <c r="I870" t="s">
        <v>43</v>
      </c>
      <c r="J870" t="s">
        <v>27</v>
      </c>
      <c r="K870" s="2">
        <v>103</v>
      </c>
      <c r="L870" s="2">
        <v>5766</v>
      </c>
      <c r="M870" s="25">
        <v>4742</v>
      </c>
      <c r="N870" s="40">
        <f t="shared" si="80"/>
        <v>4</v>
      </c>
      <c r="O870" s="41" t="str">
        <f t="shared" si="81"/>
        <v>47</v>
      </c>
      <c r="P870" s="41" t="str">
        <f t="shared" si="82"/>
        <v>42</v>
      </c>
      <c r="Q870" s="42">
        <f t="shared" si="83"/>
        <v>2862</v>
      </c>
      <c r="R870" s="42">
        <f t="shared" si="84"/>
        <v>47.7</v>
      </c>
      <c r="U870" s="39"/>
      <c r="V870" s="39"/>
      <c r="W870" s="10"/>
      <c r="X870" s="6"/>
    </row>
    <row r="871" spans="1:24">
      <c r="A871" s="44">
        <v>45444</v>
      </c>
      <c r="B871" s="1" t="str">
        <f t="shared" si="79"/>
        <v>junio</v>
      </c>
      <c r="C871" t="s">
        <v>66</v>
      </c>
      <c r="D871" t="s">
        <v>67</v>
      </c>
      <c r="E871" t="str">
        <f>+VLOOKUP(F871,'[1]DIVIPOLA MPIO'!$A$5:$B$1125,2,0)</f>
        <v>Antioquia</v>
      </c>
      <c r="F871" t="s">
        <v>68</v>
      </c>
      <c r="G871" t="s">
        <v>257</v>
      </c>
      <c r="H871" t="s">
        <v>71</v>
      </c>
      <c r="I871" t="s">
        <v>43</v>
      </c>
      <c r="J871" t="s">
        <v>27</v>
      </c>
      <c r="K871" s="2">
        <v>94</v>
      </c>
      <c r="L871" s="2">
        <v>5173</v>
      </c>
      <c r="M871" s="25">
        <v>3542</v>
      </c>
      <c r="N871" s="40">
        <f t="shared" si="80"/>
        <v>4</v>
      </c>
      <c r="O871" s="41" t="str">
        <f t="shared" si="81"/>
        <v>35</v>
      </c>
      <c r="P871" s="41" t="str">
        <f t="shared" si="82"/>
        <v>42</v>
      </c>
      <c r="Q871" s="42">
        <f t="shared" si="83"/>
        <v>2142</v>
      </c>
      <c r="R871" s="42">
        <f t="shared" si="84"/>
        <v>35.700000000000003</v>
      </c>
      <c r="U871" s="39"/>
      <c r="V871" s="39"/>
      <c r="W871" s="10"/>
      <c r="X871" s="6"/>
    </row>
    <row r="872" spans="1:24">
      <c r="A872" s="44">
        <v>45444</v>
      </c>
      <c r="B872" s="1" t="str">
        <f t="shared" si="79"/>
        <v>junio</v>
      </c>
      <c r="C872" t="s">
        <v>66</v>
      </c>
      <c r="D872" t="s">
        <v>67</v>
      </c>
      <c r="E872" t="str">
        <f>+VLOOKUP(F872,'[1]DIVIPOLA MPIO'!$A$5:$B$1125,2,0)</f>
        <v>Antioquia</v>
      </c>
      <c r="F872" t="s">
        <v>68</v>
      </c>
      <c r="G872" t="s">
        <v>257</v>
      </c>
      <c r="H872" t="s">
        <v>72</v>
      </c>
      <c r="I872" t="s">
        <v>43</v>
      </c>
      <c r="J872" t="s">
        <v>27</v>
      </c>
      <c r="K872" s="2">
        <v>105</v>
      </c>
      <c r="L872" s="2">
        <v>5928</v>
      </c>
      <c r="M872" s="25">
        <v>50</v>
      </c>
      <c r="N872" s="40">
        <f t="shared" si="80"/>
        <v>2</v>
      </c>
      <c r="O872" s="41" t="str">
        <f t="shared" si="81"/>
        <v>50</v>
      </c>
      <c r="P872" s="41">
        <f t="shared" si="82"/>
        <v>0</v>
      </c>
      <c r="Q872" s="42">
        <f t="shared" si="83"/>
        <v>3000</v>
      </c>
      <c r="R872" s="42">
        <f t="shared" si="84"/>
        <v>50</v>
      </c>
      <c r="U872" s="39"/>
      <c r="V872" s="39"/>
      <c r="W872" s="10"/>
      <c r="X872" s="6"/>
    </row>
    <row r="873" spans="1:24">
      <c r="A873" s="44">
        <v>45444</v>
      </c>
      <c r="B873" s="1" t="str">
        <f t="shared" si="79"/>
        <v>junio</v>
      </c>
      <c r="C873" t="s">
        <v>66</v>
      </c>
      <c r="D873" t="s">
        <v>67</v>
      </c>
      <c r="E873" t="str">
        <f>+VLOOKUP(F873,'[1]DIVIPOLA MPIO'!$A$5:$B$1125,2,0)</f>
        <v>Antioquia</v>
      </c>
      <c r="F873" t="s">
        <v>68</v>
      </c>
      <c r="G873" t="s">
        <v>257</v>
      </c>
      <c r="H873" t="s">
        <v>73</v>
      </c>
      <c r="I873" t="s">
        <v>43</v>
      </c>
      <c r="J873" t="s">
        <v>27</v>
      </c>
      <c r="K873" s="2">
        <v>117</v>
      </c>
      <c r="L873" s="2">
        <v>6328</v>
      </c>
      <c r="M873" s="25">
        <v>4936</v>
      </c>
      <c r="N873" s="40">
        <f t="shared" si="80"/>
        <v>4</v>
      </c>
      <c r="O873" s="41" t="str">
        <f t="shared" si="81"/>
        <v>49</v>
      </c>
      <c r="P873" s="41" t="str">
        <f t="shared" si="82"/>
        <v>36</v>
      </c>
      <c r="Q873" s="42">
        <f t="shared" si="83"/>
        <v>2976</v>
      </c>
      <c r="R873" s="42">
        <f t="shared" si="84"/>
        <v>49.6</v>
      </c>
      <c r="U873" s="39"/>
      <c r="V873" s="39"/>
      <c r="W873" s="10"/>
      <c r="X873" s="6"/>
    </row>
    <row r="874" spans="1:24">
      <c r="A874" s="44">
        <v>45444</v>
      </c>
      <c r="B874" s="1" t="str">
        <f t="shared" si="79"/>
        <v>junio</v>
      </c>
      <c r="C874" t="s">
        <v>66</v>
      </c>
      <c r="D874" t="s">
        <v>67</v>
      </c>
      <c r="E874" t="str">
        <f>+VLOOKUP(F874,'[1]DIVIPOLA MPIO'!$A$5:$B$1125,2,0)</f>
        <v>Antioquia</v>
      </c>
      <c r="F874" t="s">
        <v>68</v>
      </c>
      <c r="G874" t="s">
        <v>257</v>
      </c>
      <c r="H874" t="s">
        <v>74</v>
      </c>
      <c r="I874" t="s">
        <v>43</v>
      </c>
      <c r="J874" t="s">
        <v>27</v>
      </c>
      <c r="K874" s="2">
        <v>6</v>
      </c>
      <c r="L874" s="2">
        <v>412</v>
      </c>
      <c r="M874" s="25">
        <v>230</v>
      </c>
      <c r="N874" s="40">
        <f t="shared" si="80"/>
        <v>3</v>
      </c>
      <c r="O874" s="41" t="str">
        <f t="shared" si="81"/>
        <v>23</v>
      </c>
      <c r="P874" s="41" t="str">
        <f t="shared" si="82"/>
        <v>0</v>
      </c>
      <c r="Q874" s="42">
        <f t="shared" si="83"/>
        <v>1380</v>
      </c>
      <c r="R874" s="42">
        <f t="shared" si="84"/>
        <v>23</v>
      </c>
      <c r="U874" s="39"/>
      <c r="V874" s="39"/>
      <c r="W874" s="10"/>
      <c r="X874" s="6"/>
    </row>
    <row r="875" spans="1:24">
      <c r="A875" s="44">
        <v>45444</v>
      </c>
      <c r="B875" s="1" t="str">
        <f t="shared" si="79"/>
        <v>junio</v>
      </c>
      <c r="C875" t="s">
        <v>66</v>
      </c>
      <c r="D875" t="s">
        <v>67</v>
      </c>
      <c r="E875" t="str">
        <f>+VLOOKUP(F875,'[1]DIVIPOLA MPIO'!$A$5:$B$1125,2,0)</f>
        <v>Antioquia</v>
      </c>
      <c r="F875" t="s">
        <v>68</v>
      </c>
      <c r="G875" t="s">
        <v>257</v>
      </c>
      <c r="H875" t="s">
        <v>75</v>
      </c>
      <c r="I875" t="s">
        <v>43</v>
      </c>
      <c r="J875" t="s">
        <v>27</v>
      </c>
      <c r="K875" s="2">
        <v>117</v>
      </c>
      <c r="L875" s="2">
        <v>6718</v>
      </c>
      <c r="M875" s="25">
        <v>5042</v>
      </c>
      <c r="N875" s="40">
        <f t="shared" si="80"/>
        <v>4</v>
      </c>
      <c r="O875" s="41" t="str">
        <f t="shared" si="81"/>
        <v>50</v>
      </c>
      <c r="P875" s="41" t="str">
        <f t="shared" si="82"/>
        <v>42</v>
      </c>
      <c r="Q875" s="42">
        <f t="shared" si="83"/>
        <v>3042</v>
      </c>
      <c r="R875" s="42">
        <f t="shared" si="84"/>
        <v>50.7</v>
      </c>
      <c r="U875" s="39"/>
      <c r="V875" s="39"/>
      <c r="W875" s="10"/>
      <c r="X875" s="6"/>
    </row>
    <row r="876" spans="1:24">
      <c r="A876" s="44">
        <v>45444</v>
      </c>
      <c r="B876" s="1" t="str">
        <f t="shared" si="79"/>
        <v>junio</v>
      </c>
      <c r="C876" t="s">
        <v>76</v>
      </c>
      <c r="D876" t="s">
        <v>77</v>
      </c>
      <c r="E876" t="str">
        <f>+VLOOKUP(F876,'[1]DIVIPOLA MPIO'!$A$5:$B$1125,2,0)</f>
        <v>Meta</v>
      </c>
      <c r="F876" t="s">
        <v>78</v>
      </c>
      <c r="G876" t="s">
        <v>79</v>
      </c>
      <c r="H876" t="s">
        <v>80</v>
      </c>
      <c r="I876" t="s">
        <v>15</v>
      </c>
      <c r="J876" t="s">
        <v>16</v>
      </c>
      <c r="K876" s="2">
        <v>61</v>
      </c>
      <c r="L876" s="2">
        <v>848</v>
      </c>
      <c r="M876" s="25">
        <v>12</v>
      </c>
      <c r="N876" s="40">
        <f t="shared" si="80"/>
        <v>2</v>
      </c>
      <c r="O876" s="41" t="str">
        <f t="shared" si="81"/>
        <v>12</v>
      </c>
      <c r="P876" s="41">
        <f t="shared" si="82"/>
        <v>0</v>
      </c>
      <c r="Q876" s="42">
        <f t="shared" si="83"/>
        <v>720</v>
      </c>
      <c r="R876" s="42">
        <f t="shared" si="84"/>
        <v>12</v>
      </c>
      <c r="U876" s="39"/>
      <c r="V876" s="39"/>
      <c r="W876" s="10"/>
      <c r="X876" s="6"/>
    </row>
    <row r="877" spans="1:24">
      <c r="A877" s="44">
        <v>45444</v>
      </c>
      <c r="B877" s="1" t="str">
        <f t="shared" si="79"/>
        <v>junio</v>
      </c>
      <c r="C877" t="s">
        <v>76</v>
      </c>
      <c r="D877" t="s">
        <v>77</v>
      </c>
      <c r="E877" t="str">
        <f>+VLOOKUP(F877,'[1]DIVIPOLA MPIO'!$A$5:$B$1125,2,0)</f>
        <v>Meta</v>
      </c>
      <c r="F877" t="s">
        <v>78</v>
      </c>
      <c r="G877" t="s">
        <v>79</v>
      </c>
      <c r="H877" t="s">
        <v>80</v>
      </c>
      <c r="I877" t="s">
        <v>15</v>
      </c>
      <c r="J877" t="s">
        <v>123</v>
      </c>
      <c r="K877" s="2">
        <v>1</v>
      </c>
      <c r="L877" s="2">
        <v>10</v>
      </c>
      <c r="M877" s="25">
        <v>12</v>
      </c>
      <c r="N877" s="40">
        <f t="shared" si="80"/>
        <v>2</v>
      </c>
      <c r="O877" s="41" t="str">
        <f t="shared" si="81"/>
        <v>12</v>
      </c>
      <c r="P877" s="41">
        <f t="shared" si="82"/>
        <v>0</v>
      </c>
      <c r="Q877" s="42">
        <f t="shared" si="83"/>
        <v>720</v>
      </c>
      <c r="R877" s="42">
        <f t="shared" si="84"/>
        <v>12</v>
      </c>
      <c r="U877" s="39"/>
      <c r="V877" s="39"/>
      <c r="W877" s="10"/>
      <c r="X877" s="6"/>
    </row>
    <row r="878" spans="1:24">
      <c r="A878" s="44">
        <v>45444</v>
      </c>
      <c r="B878" s="1" t="str">
        <f t="shared" si="79"/>
        <v>junio</v>
      </c>
      <c r="C878" t="s">
        <v>76</v>
      </c>
      <c r="D878" t="s">
        <v>77</v>
      </c>
      <c r="E878" t="str">
        <f>+VLOOKUP(F878,'[1]DIVIPOLA MPIO'!$A$5:$B$1125,2,0)</f>
        <v>Meta</v>
      </c>
      <c r="F878" t="s">
        <v>78</v>
      </c>
      <c r="G878" t="s">
        <v>79</v>
      </c>
      <c r="H878" t="s">
        <v>80</v>
      </c>
      <c r="I878" t="s">
        <v>15</v>
      </c>
      <c r="J878" t="s">
        <v>412</v>
      </c>
      <c r="K878" s="2">
        <v>49</v>
      </c>
      <c r="L878" s="2">
        <v>520</v>
      </c>
      <c r="M878" s="25">
        <v>12</v>
      </c>
      <c r="N878" s="40">
        <f t="shared" si="80"/>
        <v>2</v>
      </c>
      <c r="O878" s="41" t="str">
        <f t="shared" si="81"/>
        <v>12</v>
      </c>
      <c r="P878" s="41">
        <f t="shared" si="82"/>
        <v>0</v>
      </c>
      <c r="Q878" s="42">
        <f t="shared" si="83"/>
        <v>720</v>
      </c>
      <c r="R878" s="42">
        <f t="shared" si="84"/>
        <v>12</v>
      </c>
      <c r="U878" s="39"/>
      <c r="V878" s="39"/>
      <c r="W878" s="10"/>
      <c r="X878" s="6"/>
    </row>
    <row r="879" spans="1:24">
      <c r="A879" s="44">
        <v>45444</v>
      </c>
      <c r="B879" s="1" t="str">
        <f t="shared" si="79"/>
        <v>junio</v>
      </c>
      <c r="C879" t="s">
        <v>76</v>
      </c>
      <c r="D879" t="s">
        <v>77</v>
      </c>
      <c r="E879" t="str">
        <f>+VLOOKUP(F879,'[1]DIVIPOLA MPIO'!$A$5:$B$1125,2,0)</f>
        <v>Meta</v>
      </c>
      <c r="F879" t="s">
        <v>78</v>
      </c>
      <c r="G879" t="s">
        <v>79</v>
      </c>
      <c r="H879" t="s">
        <v>80</v>
      </c>
      <c r="I879" t="s">
        <v>15</v>
      </c>
      <c r="J879" t="s">
        <v>81</v>
      </c>
      <c r="K879" s="2">
        <v>19</v>
      </c>
      <c r="L879" s="2">
        <v>211</v>
      </c>
      <c r="M879" s="25">
        <v>12</v>
      </c>
      <c r="N879" s="40">
        <f t="shared" si="80"/>
        <v>2</v>
      </c>
      <c r="O879" s="41" t="str">
        <f t="shared" si="81"/>
        <v>12</v>
      </c>
      <c r="P879" s="41">
        <f t="shared" si="82"/>
        <v>0</v>
      </c>
      <c r="Q879" s="42">
        <f t="shared" si="83"/>
        <v>720</v>
      </c>
      <c r="R879" s="42">
        <f t="shared" si="84"/>
        <v>12</v>
      </c>
      <c r="U879" s="39"/>
      <c r="V879" s="39"/>
      <c r="W879" s="10"/>
      <c r="X879" s="6"/>
    </row>
    <row r="880" spans="1:24">
      <c r="A880" s="44">
        <v>45444</v>
      </c>
      <c r="B880" s="1" t="str">
        <f t="shared" si="79"/>
        <v>junio</v>
      </c>
      <c r="C880" t="s">
        <v>82</v>
      </c>
      <c r="D880" t="s">
        <v>83</v>
      </c>
      <c r="E880" t="str">
        <f>+VLOOKUP(F880,'[1]DIVIPOLA MPIO'!$A$5:$B$1125,2,0)</f>
        <v>Meta</v>
      </c>
      <c r="F880" t="s">
        <v>457</v>
      </c>
      <c r="G880" t="s">
        <v>85</v>
      </c>
      <c r="H880" t="s">
        <v>258</v>
      </c>
      <c r="I880" t="s">
        <v>15</v>
      </c>
      <c r="J880" t="s">
        <v>16</v>
      </c>
      <c r="K880" s="2">
        <v>15</v>
      </c>
      <c r="L880" s="2">
        <v>2115</v>
      </c>
      <c r="M880" s="25">
        <v>7030</v>
      </c>
      <c r="N880" s="40">
        <f t="shared" si="80"/>
        <v>4</v>
      </c>
      <c r="O880" s="41" t="str">
        <f t="shared" si="81"/>
        <v>70</v>
      </c>
      <c r="P880" s="41" t="str">
        <f t="shared" si="82"/>
        <v>30</v>
      </c>
      <c r="Q880" s="42">
        <f t="shared" si="83"/>
        <v>4230</v>
      </c>
      <c r="R880" s="42">
        <f t="shared" si="84"/>
        <v>70.5</v>
      </c>
      <c r="U880" s="39"/>
      <c r="V880" s="39"/>
      <c r="W880" s="10"/>
      <c r="X880" s="6"/>
    </row>
    <row r="881" spans="1:24">
      <c r="A881" s="44">
        <v>45444</v>
      </c>
      <c r="B881" s="1" t="str">
        <f t="shared" si="79"/>
        <v>junio</v>
      </c>
      <c r="C881" t="s">
        <v>82</v>
      </c>
      <c r="D881" t="s">
        <v>83</v>
      </c>
      <c r="E881" t="str">
        <f>+VLOOKUP(F881,'[1]DIVIPOLA MPIO'!$A$5:$B$1125,2,0)</f>
        <v>Meta</v>
      </c>
      <c r="F881" t="s">
        <v>457</v>
      </c>
      <c r="G881" t="s">
        <v>85</v>
      </c>
      <c r="H881" t="s">
        <v>259</v>
      </c>
      <c r="I881" t="s">
        <v>15</v>
      </c>
      <c r="J881" t="s">
        <v>16</v>
      </c>
      <c r="K881" s="2">
        <v>18</v>
      </c>
      <c r="L881" s="2">
        <v>825</v>
      </c>
      <c r="M881" s="25">
        <v>2730</v>
      </c>
      <c r="N881" s="40">
        <f t="shared" si="80"/>
        <v>4</v>
      </c>
      <c r="O881" s="41" t="str">
        <f t="shared" si="81"/>
        <v>27</v>
      </c>
      <c r="P881" s="41" t="str">
        <f t="shared" si="82"/>
        <v>30</v>
      </c>
      <c r="Q881" s="42">
        <f t="shared" si="83"/>
        <v>1650</v>
      </c>
      <c r="R881" s="42">
        <f t="shared" si="84"/>
        <v>27.5</v>
      </c>
      <c r="U881" s="39"/>
      <c r="V881" s="39"/>
      <c r="W881" s="10"/>
      <c r="X881" s="6"/>
    </row>
    <row r="882" spans="1:24">
      <c r="A882" s="44">
        <v>45444</v>
      </c>
      <c r="B882" s="1" t="str">
        <f t="shared" si="79"/>
        <v>junio</v>
      </c>
      <c r="C882" t="s">
        <v>82</v>
      </c>
      <c r="D882" t="s">
        <v>83</v>
      </c>
      <c r="E882" t="str">
        <f>+VLOOKUP(F882,'[1]DIVIPOLA MPIO'!$A$5:$B$1125,2,0)</f>
        <v>Meta</v>
      </c>
      <c r="F882" t="s">
        <v>457</v>
      </c>
      <c r="G882" t="s">
        <v>85</v>
      </c>
      <c r="H882" t="s">
        <v>343</v>
      </c>
      <c r="I882" t="s">
        <v>15</v>
      </c>
      <c r="J882" t="s">
        <v>16</v>
      </c>
      <c r="K882" s="2">
        <v>14</v>
      </c>
      <c r="L882" s="2">
        <v>1935</v>
      </c>
      <c r="M882" s="25">
        <v>6430</v>
      </c>
      <c r="N882" s="40">
        <f t="shared" si="80"/>
        <v>4</v>
      </c>
      <c r="O882" s="41" t="str">
        <f t="shared" si="81"/>
        <v>64</v>
      </c>
      <c r="P882" s="41" t="str">
        <f t="shared" si="82"/>
        <v>30</v>
      </c>
      <c r="Q882" s="42">
        <f t="shared" si="83"/>
        <v>3870</v>
      </c>
      <c r="R882" s="42">
        <f t="shared" si="84"/>
        <v>64.5</v>
      </c>
      <c r="U882" s="39"/>
      <c r="V882" s="39"/>
      <c r="W882" s="10"/>
      <c r="X882" s="6"/>
    </row>
    <row r="883" spans="1:24">
      <c r="A883" s="44">
        <v>45444</v>
      </c>
      <c r="B883" s="1" t="str">
        <f t="shared" si="79"/>
        <v>junio</v>
      </c>
      <c r="C883" t="s">
        <v>82</v>
      </c>
      <c r="D883" t="s">
        <v>83</v>
      </c>
      <c r="E883" t="str">
        <f>+VLOOKUP(F883,'[1]DIVIPOLA MPIO'!$A$5:$B$1125,2,0)</f>
        <v>Meta</v>
      </c>
      <c r="F883" t="s">
        <v>457</v>
      </c>
      <c r="G883" t="s">
        <v>85</v>
      </c>
      <c r="H883" t="s">
        <v>344</v>
      </c>
      <c r="I883" t="s">
        <v>15</v>
      </c>
      <c r="J883" t="s">
        <v>16</v>
      </c>
      <c r="K883" s="2">
        <v>17</v>
      </c>
      <c r="L883" s="2">
        <v>2115</v>
      </c>
      <c r="M883" s="25">
        <v>7030</v>
      </c>
      <c r="N883" s="40">
        <f t="shared" si="80"/>
        <v>4</v>
      </c>
      <c r="O883" s="41" t="str">
        <f t="shared" si="81"/>
        <v>70</v>
      </c>
      <c r="P883" s="41" t="str">
        <f t="shared" si="82"/>
        <v>30</v>
      </c>
      <c r="Q883" s="42">
        <f t="shared" si="83"/>
        <v>4230</v>
      </c>
      <c r="R883" s="42">
        <f t="shared" si="84"/>
        <v>70.5</v>
      </c>
      <c r="U883" s="39"/>
      <c r="V883" s="39"/>
      <c r="W883" s="10"/>
      <c r="X883" s="6"/>
    </row>
    <row r="884" spans="1:24">
      <c r="A884" s="44">
        <v>45444</v>
      </c>
      <c r="B884" s="1" t="str">
        <f t="shared" si="79"/>
        <v>junio</v>
      </c>
      <c r="C884" t="s">
        <v>82</v>
      </c>
      <c r="D884" t="s">
        <v>83</v>
      </c>
      <c r="E884" t="str">
        <f>+VLOOKUP(F884,'[1]DIVIPOLA MPIO'!$A$5:$B$1125,2,0)</f>
        <v>Meta</v>
      </c>
      <c r="F884" t="s">
        <v>457</v>
      </c>
      <c r="G884" t="s">
        <v>85</v>
      </c>
      <c r="H884" t="s">
        <v>86</v>
      </c>
      <c r="I884" t="s">
        <v>15</v>
      </c>
      <c r="J884" t="s">
        <v>16</v>
      </c>
      <c r="K884" s="2">
        <v>15</v>
      </c>
      <c r="L884" s="2">
        <v>1920</v>
      </c>
      <c r="M884" s="25">
        <v>64</v>
      </c>
      <c r="N884" s="40">
        <f t="shared" si="80"/>
        <v>2</v>
      </c>
      <c r="O884" s="41" t="str">
        <f t="shared" si="81"/>
        <v>64</v>
      </c>
      <c r="P884" s="41">
        <f t="shared" si="82"/>
        <v>0</v>
      </c>
      <c r="Q884" s="42">
        <f t="shared" si="83"/>
        <v>3840</v>
      </c>
      <c r="R884" s="42">
        <f t="shared" si="84"/>
        <v>64</v>
      </c>
      <c r="U884" s="39"/>
      <c r="V884" s="39"/>
      <c r="W884" s="10"/>
      <c r="X884" s="6"/>
    </row>
    <row r="885" spans="1:24">
      <c r="A885" s="44">
        <v>45444</v>
      </c>
      <c r="B885" s="1" t="str">
        <f t="shared" si="79"/>
        <v>junio</v>
      </c>
      <c r="C885" t="s">
        <v>260</v>
      </c>
      <c r="D885" t="s">
        <v>261</v>
      </c>
      <c r="E885" t="str">
        <f>+VLOOKUP(F885,'[1]DIVIPOLA MPIO'!$A$5:$B$1125,2,0)</f>
        <v>Magdalena</v>
      </c>
      <c r="F885" t="s">
        <v>469</v>
      </c>
      <c r="G885" t="s">
        <v>262</v>
      </c>
      <c r="H885" t="s">
        <v>263</v>
      </c>
      <c r="I885" t="s">
        <v>264</v>
      </c>
      <c r="J885" t="s">
        <v>27</v>
      </c>
      <c r="K885" s="2">
        <v>54</v>
      </c>
      <c r="L885" s="2">
        <v>3279</v>
      </c>
      <c r="M885" s="25">
        <v>49</v>
      </c>
      <c r="N885" s="40">
        <f t="shared" si="80"/>
        <v>2</v>
      </c>
      <c r="O885" s="41" t="str">
        <f t="shared" si="81"/>
        <v>49</v>
      </c>
      <c r="P885" s="41">
        <f t="shared" si="82"/>
        <v>0</v>
      </c>
      <c r="Q885" s="42">
        <f t="shared" si="83"/>
        <v>2940</v>
      </c>
      <c r="R885" s="42">
        <f t="shared" si="84"/>
        <v>49</v>
      </c>
      <c r="U885" s="39"/>
      <c r="V885" s="39"/>
      <c r="W885" s="10"/>
      <c r="X885" s="6"/>
    </row>
    <row r="886" spans="1:24">
      <c r="A886" s="44">
        <v>45444</v>
      </c>
      <c r="B886" s="1" t="str">
        <f t="shared" si="79"/>
        <v>junio</v>
      </c>
      <c r="C886" t="s">
        <v>260</v>
      </c>
      <c r="D886" t="s">
        <v>261</v>
      </c>
      <c r="E886" t="str">
        <f>+VLOOKUP(F886,'[1]DIVIPOLA MPIO'!$A$5:$B$1125,2,0)</f>
        <v>Magdalena</v>
      </c>
      <c r="F886" t="s">
        <v>469</v>
      </c>
      <c r="G886" t="s">
        <v>262</v>
      </c>
      <c r="H886" t="s">
        <v>268</v>
      </c>
      <c r="I886" t="s">
        <v>264</v>
      </c>
      <c r="J886" t="s">
        <v>27</v>
      </c>
      <c r="K886" s="2">
        <v>30</v>
      </c>
      <c r="L886" s="2">
        <v>1996</v>
      </c>
      <c r="M886" s="25">
        <v>2524</v>
      </c>
      <c r="N886" s="40">
        <f t="shared" si="80"/>
        <v>4</v>
      </c>
      <c r="O886" s="41" t="str">
        <f t="shared" si="81"/>
        <v>25</v>
      </c>
      <c r="P886" s="41" t="str">
        <f t="shared" si="82"/>
        <v>24</v>
      </c>
      <c r="Q886" s="42">
        <f t="shared" si="83"/>
        <v>1524</v>
      </c>
      <c r="R886" s="42">
        <f t="shared" si="84"/>
        <v>25.4</v>
      </c>
      <c r="U886" s="39"/>
      <c r="V886" s="39"/>
      <c r="W886" s="10"/>
      <c r="X886" s="6"/>
    </row>
    <row r="887" spans="1:24">
      <c r="A887" s="44">
        <v>45444</v>
      </c>
      <c r="B887" s="1" t="str">
        <f t="shared" si="79"/>
        <v>junio</v>
      </c>
      <c r="C887" t="s">
        <v>260</v>
      </c>
      <c r="D887" t="s">
        <v>261</v>
      </c>
      <c r="E887" t="str">
        <f>+VLOOKUP(F887,'[1]DIVIPOLA MPIO'!$A$5:$B$1125,2,0)</f>
        <v>Magdalena</v>
      </c>
      <c r="F887" t="s">
        <v>469</v>
      </c>
      <c r="G887" t="s">
        <v>262</v>
      </c>
      <c r="H887" t="s">
        <v>271</v>
      </c>
      <c r="I887" t="s">
        <v>264</v>
      </c>
      <c r="J887" t="s">
        <v>27</v>
      </c>
      <c r="K887" s="2">
        <v>50</v>
      </c>
      <c r="L887" s="2">
        <v>2633</v>
      </c>
      <c r="M887" s="25">
        <v>4410</v>
      </c>
      <c r="N887" s="40">
        <f t="shared" si="80"/>
        <v>4</v>
      </c>
      <c r="O887" s="41" t="str">
        <f t="shared" si="81"/>
        <v>44</v>
      </c>
      <c r="P887" s="41" t="str">
        <f t="shared" si="82"/>
        <v>10</v>
      </c>
      <c r="Q887" s="42">
        <f t="shared" si="83"/>
        <v>2650</v>
      </c>
      <c r="R887" s="42">
        <f t="shared" si="84"/>
        <v>44.166666666666664</v>
      </c>
      <c r="U887" s="39"/>
      <c r="V887" s="39"/>
      <c r="W887" s="10"/>
      <c r="X887" s="6"/>
    </row>
    <row r="888" spans="1:24">
      <c r="A888" s="44">
        <v>45444</v>
      </c>
      <c r="B888" s="1" t="str">
        <f t="shared" si="79"/>
        <v>junio</v>
      </c>
      <c r="C888" t="s">
        <v>260</v>
      </c>
      <c r="D888" t="s">
        <v>261</v>
      </c>
      <c r="E888" t="str">
        <f>+VLOOKUP(F888,'[1]DIVIPOLA MPIO'!$A$5:$B$1125,2,0)</f>
        <v>Magdalena</v>
      </c>
      <c r="F888" t="s">
        <v>469</v>
      </c>
      <c r="G888" t="s">
        <v>262</v>
      </c>
      <c r="H888" t="s">
        <v>273</v>
      </c>
      <c r="I888" t="s">
        <v>264</v>
      </c>
      <c r="J888" t="s">
        <v>27</v>
      </c>
      <c r="K888" s="2">
        <v>44</v>
      </c>
      <c r="L888" s="2">
        <v>3229</v>
      </c>
      <c r="M888" s="25">
        <v>3824</v>
      </c>
      <c r="N888" s="40">
        <f t="shared" si="80"/>
        <v>4</v>
      </c>
      <c r="O888" s="41" t="str">
        <f t="shared" si="81"/>
        <v>38</v>
      </c>
      <c r="P888" s="41" t="str">
        <f t="shared" si="82"/>
        <v>24</v>
      </c>
      <c r="Q888" s="42">
        <f t="shared" si="83"/>
        <v>2304</v>
      </c>
      <c r="R888" s="42">
        <f t="shared" si="84"/>
        <v>38.4</v>
      </c>
      <c r="U888" s="39"/>
      <c r="V888" s="39"/>
      <c r="W888" s="10"/>
      <c r="X888" s="6"/>
    </row>
    <row r="889" spans="1:24">
      <c r="A889" s="44">
        <v>45444</v>
      </c>
      <c r="B889" s="1" t="str">
        <f t="shared" si="79"/>
        <v>junio</v>
      </c>
      <c r="C889" t="s">
        <v>93</v>
      </c>
      <c r="D889" t="s">
        <v>94</v>
      </c>
      <c r="E889" t="str">
        <f>+VLOOKUP(F889,'[1]DIVIPOLA MPIO'!$A$5:$B$1125,2,0)</f>
        <v>Valle del Cauca</v>
      </c>
      <c r="F889" t="s">
        <v>95</v>
      </c>
      <c r="G889" t="s">
        <v>96</v>
      </c>
      <c r="H889" t="s">
        <v>97</v>
      </c>
      <c r="I889" t="s">
        <v>92</v>
      </c>
      <c r="J889" t="s">
        <v>411</v>
      </c>
      <c r="K889" s="2">
        <v>46</v>
      </c>
      <c r="L889" s="2">
        <v>180</v>
      </c>
      <c r="M889" s="25">
        <v>2717</v>
      </c>
      <c r="N889" s="40">
        <f t="shared" si="80"/>
        <v>4</v>
      </c>
      <c r="O889" s="41" t="str">
        <f t="shared" si="81"/>
        <v>27</v>
      </c>
      <c r="P889" s="41" t="str">
        <f t="shared" si="82"/>
        <v>17</v>
      </c>
      <c r="Q889" s="42">
        <f t="shared" si="83"/>
        <v>1637</v>
      </c>
      <c r="R889" s="42">
        <f t="shared" si="84"/>
        <v>27.283333333333335</v>
      </c>
      <c r="U889" s="39"/>
      <c r="V889" s="39"/>
      <c r="W889" s="10"/>
      <c r="X889" s="6"/>
    </row>
    <row r="890" spans="1:24">
      <c r="A890" s="44">
        <v>45444</v>
      </c>
      <c r="B890" s="1" t="str">
        <f t="shared" si="79"/>
        <v>junio</v>
      </c>
      <c r="C890" t="s">
        <v>93</v>
      </c>
      <c r="D890" t="s">
        <v>94</v>
      </c>
      <c r="E890" t="str">
        <f>+VLOOKUP(F890,'[1]DIVIPOLA MPIO'!$A$5:$B$1125,2,0)</f>
        <v>Valle del Cauca</v>
      </c>
      <c r="F890" t="s">
        <v>95</v>
      </c>
      <c r="G890" t="s">
        <v>96</v>
      </c>
      <c r="H890" t="s">
        <v>97</v>
      </c>
      <c r="I890" t="s">
        <v>92</v>
      </c>
      <c r="J890" t="s">
        <v>123</v>
      </c>
      <c r="K890" s="2">
        <v>10</v>
      </c>
      <c r="L890" s="2">
        <v>228</v>
      </c>
      <c r="M890" s="25">
        <v>5</v>
      </c>
      <c r="N890" s="40">
        <f t="shared" si="80"/>
        <v>1</v>
      </c>
      <c r="O890" s="41" t="str">
        <f t="shared" si="81"/>
        <v>5</v>
      </c>
      <c r="P890" s="41">
        <f t="shared" si="82"/>
        <v>0</v>
      </c>
      <c r="Q890" s="42">
        <f t="shared" si="83"/>
        <v>300</v>
      </c>
      <c r="R890" s="42">
        <f t="shared" si="84"/>
        <v>5</v>
      </c>
      <c r="U890" s="39"/>
      <c r="V890" s="39"/>
      <c r="W890" s="10"/>
      <c r="X890" s="6"/>
    </row>
    <row r="891" spans="1:24">
      <c r="A891" s="44">
        <v>45444</v>
      </c>
      <c r="B891" s="1" t="str">
        <f t="shared" si="79"/>
        <v>junio</v>
      </c>
      <c r="C891" t="s">
        <v>93</v>
      </c>
      <c r="D891" t="s">
        <v>94</v>
      </c>
      <c r="E891" t="str">
        <f>+VLOOKUP(F891,'[1]DIVIPOLA MPIO'!$A$5:$B$1125,2,0)</f>
        <v>Valle del Cauca</v>
      </c>
      <c r="F891" t="s">
        <v>95</v>
      </c>
      <c r="G891" t="s">
        <v>96</v>
      </c>
      <c r="H891" t="s">
        <v>97</v>
      </c>
      <c r="I891" t="s">
        <v>92</v>
      </c>
      <c r="J891" t="s">
        <v>98</v>
      </c>
      <c r="K891" s="2">
        <v>12</v>
      </c>
      <c r="L891" s="2">
        <v>997.86</v>
      </c>
      <c r="M891" s="25">
        <v>6</v>
      </c>
      <c r="N891" s="40">
        <f t="shared" si="80"/>
        <v>1</v>
      </c>
      <c r="O891" s="41" t="str">
        <f t="shared" si="81"/>
        <v>6</v>
      </c>
      <c r="P891" s="41">
        <f t="shared" si="82"/>
        <v>0</v>
      </c>
      <c r="Q891" s="42">
        <f t="shared" si="83"/>
        <v>360</v>
      </c>
      <c r="R891" s="42">
        <f t="shared" si="84"/>
        <v>6</v>
      </c>
      <c r="U891" s="39"/>
      <c r="V891" s="39"/>
      <c r="W891" s="10"/>
      <c r="X891" s="6"/>
    </row>
    <row r="892" spans="1:24">
      <c r="A892" s="44">
        <v>45444</v>
      </c>
      <c r="B892" s="1" t="str">
        <f t="shared" si="79"/>
        <v>junio</v>
      </c>
      <c r="C892" t="s">
        <v>105</v>
      </c>
      <c r="D892" t="s">
        <v>106</v>
      </c>
      <c r="E892" t="str">
        <f>+VLOOKUP(F892,'[1]DIVIPOLA MPIO'!$A$5:$B$1125,2,0)</f>
        <v>Tolima</v>
      </c>
      <c r="F892" t="s">
        <v>107</v>
      </c>
      <c r="G892" t="s">
        <v>108</v>
      </c>
      <c r="H892" t="s">
        <v>110</v>
      </c>
      <c r="I892" t="s">
        <v>92</v>
      </c>
      <c r="J892" t="s">
        <v>233</v>
      </c>
      <c r="K892" s="2">
        <v>8</v>
      </c>
      <c r="L892" s="2">
        <v>50</v>
      </c>
      <c r="M892" s="25">
        <v>200</v>
      </c>
      <c r="N892" s="40">
        <f t="shared" si="80"/>
        <v>3</v>
      </c>
      <c r="O892" s="41" t="str">
        <f t="shared" si="81"/>
        <v>20</v>
      </c>
      <c r="P892" s="41" t="str">
        <f t="shared" si="82"/>
        <v>0</v>
      </c>
      <c r="Q892" s="42">
        <f t="shared" si="83"/>
        <v>1200</v>
      </c>
      <c r="R892" s="42">
        <f t="shared" si="84"/>
        <v>20</v>
      </c>
      <c r="U892" s="39"/>
      <c r="V892" s="39"/>
      <c r="W892" s="10"/>
      <c r="X892" s="6"/>
    </row>
    <row r="893" spans="1:24">
      <c r="A893" s="44">
        <v>45444</v>
      </c>
      <c r="B893" s="1" t="str">
        <f t="shared" si="79"/>
        <v>junio</v>
      </c>
      <c r="C893" t="s">
        <v>105</v>
      </c>
      <c r="D893" t="s">
        <v>106</v>
      </c>
      <c r="E893" t="str">
        <f>+VLOOKUP(F893,'[1]DIVIPOLA MPIO'!$A$5:$B$1125,2,0)</f>
        <v>Tolima</v>
      </c>
      <c r="F893" t="s">
        <v>107</v>
      </c>
      <c r="G893" t="s">
        <v>108</v>
      </c>
      <c r="H893" t="s">
        <v>110</v>
      </c>
      <c r="I893" t="s">
        <v>92</v>
      </c>
      <c r="J893" t="s">
        <v>16</v>
      </c>
      <c r="K893" s="2">
        <v>16</v>
      </c>
      <c r="L893" s="2">
        <v>100</v>
      </c>
      <c r="M893" s="25">
        <v>400</v>
      </c>
      <c r="N893" s="40">
        <f t="shared" si="80"/>
        <v>3</v>
      </c>
      <c r="O893" s="41" t="str">
        <f t="shared" si="81"/>
        <v>40</v>
      </c>
      <c r="P893" s="41" t="str">
        <f t="shared" si="82"/>
        <v>0</v>
      </c>
      <c r="Q893" s="42">
        <f t="shared" si="83"/>
        <v>2400</v>
      </c>
      <c r="R893" s="42">
        <f t="shared" si="84"/>
        <v>40</v>
      </c>
      <c r="U893" s="39"/>
      <c r="V893" s="39"/>
      <c r="W893" s="10"/>
      <c r="X893" s="6"/>
    </row>
    <row r="894" spans="1:24">
      <c r="A894" s="44">
        <v>45444</v>
      </c>
      <c r="B894" s="1" t="str">
        <f t="shared" si="79"/>
        <v>junio</v>
      </c>
      <c r="C894" t="s">
        <v>105</v>
      </c>
      <c r="D894" t="s">
        <v>106</v>
      </c>
      <c r="E894" t="str">
        <f>+VLOOKUP(F894,'[1]DIVIPOLA MPIO'!$A$5:$B$1125,2,0)</f>
        <v>Tolima</v>
      </c>
      <c r="F894" t="s">
        <v>107</v>
      </c>
      <c r="G894" t="s">
        <v>108</v>
      </c>
      <c r="H894" t="s">
        <v>111</v>
      </c>
      <c r="I894" t="s">
        <v>92</v>
      </c>
      <c r="J894" t="s">
        <v>233</v>
      </c>
      <c r="K894" s="2">
        <v>12</v>
      </c>
      <c r="L894" s="2">
        <v>75</v>
      </c>
      <c r="M894" s="25">
        <v>300</v>
      </c>
      <c r="N894" s="40">
        <f t="shared" si="80"/>
        <v>3</v>
      </c>
      <c r="O894" s="41" t="str">
        <f t="shared" si="81"/>
        <v>30</v>
      </c>
      <c r="P894" s="41" t="str">
        <f t="shared" si="82"/>
        <v>0</v>
      </c>
      <c r="Q894" s="42">
        <f t="shared" si="83"/>
        <v>1800</v>
      </c>
      <c r="R894" s="42">
        <f t="shared" si="84"/>
        <v>30</v>
      </c>
      <c r="U894" s="39"/>
      <c r="V894" s="39"/>
      <c r="W894" s="10"/>
      <c r="X894" s="6"/>
    </row>
    <row r="895" spans="1:24">
      <c r="A895" s="44">
        <v>45444</v>
      </c>
      <c r="B895" s="1" t="str">
        <f t="shared" si="79"/>
        <v>junio</v>
      </c>
      <c r="C895" t="s">
        <v>105</v>
      </c>
      <c r="D895" t="s">
        <v>106</v>
      </c>
      <c r="E895" t="str">
        <f>+VLOOKUP(F895,'[1]DIVIPOLA MPIO'!$A$5:$B$1125,2,0)</f>
        <v>Tolima</v>
      </c>
      <c r="F895" t="s">
        <v>107</v>
      </c>
      <c r="G895" t="s">
        <v>108</v>
      </c>
      <c r="H895" t="s">
        <v>111</v>
      </c>
      <c r="I895" t="s">
        <v>92</v>
      </c>
      <c r="J895" t="s">
        <v>16</v>
      </c>
      <c r="K895" s="2">
        <v>12</v>
      </c>
      <c r="L895" s="2">
        <v>75</v>
      </c>
      <c r="M895" s="25">
        <v>300</v>
      </c>
      <c r="N895" s="40">
        <f t="shared" si="80"/>
        <v>3</v>
      </c>
      <c r="O895" s="41" t="str">
        <f t="shared" si="81"/>
        <v>30</v>
      </c>
      <c r="P895" s="41" t="str">
        <f t="shared" si="82"/>
        <v>0</v>
      </c>
      <c r="Q895" s="42">
        <f t="shared" si="83"/>
        <v>1800</v>
      </c>
      <c r="R895" s="42">
        <f t="shared" si="84"/>
        <v>30</v>
      </c>
      <c r="U895" s="39"/>
      <c r="V895" s="39"/>
      <c r="W895" s="10"/>
      <c r="X895" s="6"/>
    </row>
    <row r="896" spans="1:24">
      <c r="A896" s="44">
        <v>45444</v>
      </c>
      <c r="B896" s="1" t="str">
        <f t="shared" si="79"/>
        <v>junio</v>
      </c>
      <c r="C896" t="s">
        <v>105</v>
      </c>
      <c r="D896" t="s">
        <v>106</v>
      </c>
      <c r="E896" t="str">
        <f>+VLOOKUP(F896,'[1]DIVIPOLA MPIO'!$A$5:$B$1125,2,0)</f>
        <v>Tolima</v>
      </c>
      <c r="F896" t="s">
        <v>107</v>
      </c>
      <c r="G896" t="s">
        <v>112</v>
      </c>
      <c r="H896" t="s">
        <v>110</v>
      </c>
      <c r="I896" t="s">
        <v>92</v>
      </c>
      <c r="J896" t="s">
        <v>16</v>
      </c>
      <c r="K896" s="2">
        <v>2</v>
      </c>
      <c r="L896" s="2">
        <v>13</v>
      </c>
      <c r="M896" s="25">
        <v>30</v>
      </c>
      <c r="N896" s="40">
        <f t="shared" si="80"/>
        <v>2</v>
      </c>
      <c r="O896" s="41" t="str">
        <f t="shared" si="81"/>
        <v>30</v>
      </c>
      <c r="P896" s="41">
        <f t="shared" si="82"/>
        <v>0</v>
      </c>
      <c r="Q896" s="42">
        <f t="shared" si="83"/>
        <v>1800</v>
      </c>
      <c r="R896" s="42">
        <f t="shared" si="84"/>
        <v>30</v>
      </c>
      <c r="U896" s="39"/>
      <c r="V896" s="39"/>
      <c r="W896" s="10"/>
      <c r="X896" s="6"/>
    </row>
    <row r="897" spans="1:24">
      <c r="A897" s="44">
        <v>45444</v>
      </c>
      <c r="B897" s="1" t="str">
        <f t="shared" si="79"/>
        <v>junio</v>
      </c>
      <c r="C897" t="s">
        <v>105</v>
      </c>
      <c r="D897" t="s">
        <v>106</v>
      </c>
      <c r="E897" t="str">
        <f>+VLOOKUP(F897,'[1]DIVIPOLA MPIO'!$A$5:$B$1125,2,0)</f>
        <v>Tolima</v>
      </c>
      <c r="F897" t="s">
        <v>107</v>
      </c>
      <c r="G897" t="s">
        <v>112</v>
      </c>
      <c r="H897" t="s">
        <v>111</v>
      </c>
      <c r="I897" t="s">
        <v>92</v>
      </c>
      <c r="J897" t="s">
        <v>16</v>
      </c>
      <c r="K897" s="2">
        <v>6</v>
      </c>
      <c r="L897" s="2">
        <v>38</v>
      </c>
      <c r="M897" s="25">
        <v>130</v>
      </c>
      <c r="N897" s="40">
        <f t="shared" si="80"/>
        <v>3</v>
      </c>
      <c r="O897" s="41" t="str">
        <f t="shared" si="81"/>
        <v>13</v>
      </c>
      <c r="P897" s="41" t="str">
        <f t="shared" si="82"/>
        <v>0</v>
      </c>
      <c r="Q897" s="42">
        <f t="shared" si="83"/>
        <v>780</v>
      </c>
      <c r="R897" s="42">
        <f t="shared" si="84"/>
        <v>13</v>
      </c>
      <c r="U897" s="39"/>
      <c r="V897" s="39"/>
      <c r="W897" s="10"/>
      <c r="X897" s="6"/>
    </row>
    <row r="898" spans="1:24">
      <c r="A898" s="44">
        <v>45444</v>
      </c>
      <c r="B898" s="1" t="str">
        <f t="shared" si="79"/>
        <v>junio</v>
      </c>
      <c r="C898" t="s">
        <v>105</v>
      </c>
      <c r="D898" t="s">
        <v>106</v>
      </c>
      <c r="E898" t="str">
        <f>+VLOOKUP(F898,'[1]DIVIPOLA MPIO'!$A$5:$B$1125,2,0)</f>
        <v>Tolima</v>
      </c>
      <c r="F898" t="s">
        <v>113</v>
      </c>
      <c r="G898" t="s">
        <v>114</v>
      </c>
      <c r="H898" t="s">
        <v>111</v>
      </c>
      <c r="I898" t="s">
        <v>92</v>
      </c>
      <c r="J898" t="s">
        <v>16</v>
      </c>
      <c r="K898" s="2">
        <v>4</v>
      </c>
      <c r="L898" s="2">
        <v>25</v>
      </c>
      <c r="M898" s="25">
        <v>100</v>
      </c>
      <c r="N898" s="40">
        <f t="shared" si="80"/>
        <v>3</v>
      </c>
      <c r="O898" s="41" t="str">
        <f t="shared" si="81"/>
        <v>10</v>
      </c>
      <c r="P898" s="41" t="str">
        <f t="shared" si="82"/>
        <v>0</v>
      </c>
      <c r="Q898" s="42">
        <f t="shared" si="83"/>
        <v>600</v>
      </c>
      <c r="R898" s="42">
        <f t="shared" si="84"/>
        <v>10</v>
      </c>
      <c r="U898" s="39"/>
      <c r="V898" s="39"/>
      <c r="W898" s="10"/>
      <c r="X898" s="6"/>
    </row>
    <row r="899" spans="1:24">
      <c r="A899" s="44">
        <v>45444</v>
      </c>
      <c r="B899" s="1" t="str">
        <f t="shared" ref="B899:B962" si="85">TEXT(A899,"mmmm")</f>
        <v>junio</v>
      </c>
      <c r="C899" t="s">
        <v>105</v>
      </c>
      <c r="D899" t="s">
        <v>106</v>
      </c>
      <c r="E899" t="str">
        <f>+VLOOKUP(F899,'[1]DIVIPOLA MPIO'!$A$5:$B$1125,2,0)</f>
        <v>Huila</v>
      </c>
      <c r="F899" t="s">
        <v>115</v>
      </c>
      <c r="G899" t="s">
        <v>116</v>
      </c>
      <c r="H899" t="s">
        <v>117</v>
      </c>
      <c r="I899" t="s">
        <v>92</v>
      </c>
      <c r="J899" t="s">
        <v>16</v>
      </c>
      <c r="K899" s="2">
        <v>14</v>
      </c>
      <c r="L899" s="2">
        <v>88</v>
      </c>
      <c r="M899" s="25">
        <v>330</v>
      </c>
      <c r="N899" s="40">
        <f t="shared" ref="N899:N962" si="86">LEN($M899)</f>
        <v>3</v>
      </c>
      <c r="O899" s="41" t="str">
        <f t="shared" ref="O899:O962" si="87">IF(N899="1",$M899,IF(N899=2,LEFT($M899,2),LEFT($M899,2)))</f>
        <v>33</v>
      </c>
      <c r="P899" s="41" t="str">
        <f t="shared" ref="P899:P962" si="88">IF(N899&lt;=2,0,MID($M899,3,3))</f>
        <v>0</v>
      </c>
      <c r="Q899" s="42">
        <f t="shared" ref="Q899:Q962" si="89">(O899*60)+P899</f>
        <v>1980</v>
      </c>
      <c r="R899" s="42">
        <f t="shared" ref="R899:R962" si="90">+Q899/60</f>
        <v>33</v>
      </c>
      <c r="U899" s="39"/>
      <c r="V899" s="39"/>
      <c r="W899" s="10"/>
      <c r="X899" s="6"/>
    </row>
    <row r="900" spans="1:24">
      <c r="A900" s="44">
        <v>45444</v>
      </c>
      <c r="B900" s="1" t="str">
        <f t="shared" si="85"/>
        <v>junio</v>
      </c>
      <c r="C900" t="s">
        <v>105</v>
      </c>
      <c r="D900" t="s">
        <v>106</v>
      </c>
      <c r="E900" t="str">
        <f>+VLOOKUP(F900,'[1]DIVIPOLA MPIO'!$A$5:$B$1125,2,0)</f>
        <v>Huila</v>
      </c>
      <c r="F900" t="s">
        <v>115</v>
      </c>
      <c r="G900" t="s">
        <v>119</v>
      </c>
      <c r="H900" t="s">
        <v>117</v>
      </c>
      <c r="I900" t="s">
        <v>92</v>
      </c>
      <c r="J900" t="s">
        <v>16</v>
      </c>
      <c r="K900" s="2">
        <v>24</v>
      </c>
      <c r="L900" s="2">
        <v>150</v>
      </c>
      <c r="M900" s="25">
        <v>600</v>
      </c>
      <c r="N900" s="40">
        <f t="shared" si="86"/>
        <v>3</v>
      </c>
      <c r="O900" s="41" t="str">
        <f t="shared" si="87"/>
        <v>60</v>
      </c>
      <c r="P900" s="41" t="str">
        <f t="shared" si="88"/>
        <v>0</v>
      </c>
      <c r="Q900" s="42">
        <f t="shared" si="89"/>
        <v>3600</v>
      </c>
      <c r="R900" s="42">
        <f t="shared" si="90"/>
        <v>60</v>
      </c>
      <c r="U900" s="39"/>
      <c r="V900" s="39"/>
      <c r="W900" s="10"/>
      <c r="X900" s="6"/>
    </row>
    <row r="901" spans="1:24">
      <c r="A901" s="44">
        <v>45444</v>
      </c>
      <c r="B901" s="1" t="str">
        <f t="shared" si="85"/>
        <v>junio</v>
      </c>
      <c r="C901" t="s">
        <v>105</v>
      </c>
      <c r="D901" t="s">
        <v>106</v>
      </c>
      <c r="E901" t="str">
        <f>+VLOOKUP(F901,'[1]DIVIPOLA MPIO'!$A$5:$B$1125,2,0)</f>
        <v>Tolima</v>
      </c>
      <c r="F901" t="s">
        <v>456</v>
      </c>
      <c r="G901" t="s">
        <v>121</v>
      </c>
      <c r="H901" t="s">
        <v>110</v>
      </c>
      <c r="I901" t="s">
        <v>92</v>
      </c>
      <c r="J901" t="s">
        <v>16</v>
      </c>
      <c r="K901" s="2">
        <v>16</v>
      </c>
      <c r="L901" s="2">
        <v>100</v>
      </c>
      <c r="M901" s="25">
        <v>400</v>
      </c>
      <c r="N901" s="40">
        <f t="shared" si="86"/>
        <v>3</v>
      </c>
      <c r="O901" s="41" t="str">
        <f t="shared" si="87"/>
        <v>40</v>
      </c>
      <c r="P901" s="41" t="str">
        <f t="shared" si="88"/>
        <v>0</v>
      </c>
      <c r="Q901" s="42">
        <f t="shared" si="89"/>
        <v>2400</v>
      </c>
      <c r="R901" s="42">
        <f t="shared" si="90"/>
        <v>40</v>
      </c>
      <c r="U901" s="39"/>
      <c r="V901" s="39"/>
      <c r="W901" s="10"/>
      <c r="X901" s="6"/>
    </row>
    <row r="902" spans="1:24">
      <c r="A902" s="44">
        <v>45444</v>
      </c>
      <c r="B902" s="1" t="str">
        <f t="shared" si="85"/>
        <v>junio</v>
      </c>
      <c r="C902" t="s">
        <v>105</v>
      </c>
      <c r="D902" t="s">
        <v>106</v>
      </c>
      <c r="E902" t="str">
        <f>+VLOOKUP(F902,'[1]DIVIPOLA MPIO'!$A$5:$B$1125,2,0)</f>
        <v>Tolima</v>
      </c>
      <c r="F902" t="s">
        <v>456</v>
      </c>
      <c r="G902" t="s">
        <v>121</v>
      </c>
      <c r="H902" t="s">
        <v>111</v>
      </c>
      <c r="I902" t="s">
        <v>92</v>
      </c>
      <c r="J902" t="s">
        <v>16</v>
      </c>
      <c r="K902" s="2">
        <v>12</v>
      </c>
      <c r="L902" s="2">
        <v>75</v>
      </c>
      <c r="M902" s="25">
        <v>300</v>
      </c>
      <c r="N902" s="40">
        <f t="shared" si="86"/>
        <v>3</v>
      </c>
      <c r="O902" s="41" t="str">
        <f t="shared" si="87"/>
        <v>30</v>
      </c>
      <c r="P902" s="41" t="str">
        <f t="shared" si="88"/>
        <v>0</v>
      </c>
      <c r="Q902" s="42">
        <f t="shared" si="89"/>
        <v>1800</v>
      </c>
      <c r="R902" s="42">
        <f t="shared" si="90"/>
        <v>30</v>
      </c>
      <c r="U902" s="39"/>
      <c r="V902" s="39"/>
      <c r="W902" s="10"/>
      <c r="X902" s="6"/>
    </row>
    <row r="903" spans="1:24">
      <c r="A903" s="44">
        <v>45444</v>
      </c>
      <c r="B903" s="1" t="str">
        <f t="shared" si="85"/>
        <v>junio</v>
      </c>
      <c r="C903" t="s">
        <v>105</v>
      </c>
      <c r="D903" t="s">
        <v>106</v>
      </c>
      <c r="E903" t="str">
        <f>+VLOOKUP(F903,'[1]DIVIPOLA MPIO'!$A$5:$B$1125,2,0)</f>
        <v>Tolima</v>
      </c>
      <c r="F903" t="s">
        <v>456</v>
      </c>
      <c r="G903" t="s">
        <v>108</v>
      </c>
      <c r="H903" t="s">
        <v>345</v>
      </c>
      <c r="I903" t="s">
        <v>92</v>
      </c>
      <c r="J903" t="s">
        <v>233</v>
      </c>
      <c r="K903" s="2">
        <v>12</v>
      </c>
      <c r="L903" s="2">
        <v>75</v>
      </c>
      <c r="M903" s="25">
        <v>300</v>
      </c>
      <c r="N903" s="40">
        <f t="shared" si="86"/>
        <v>3</v>
      </c>
      <c r="O903" s="41" t="str">
        <f t="shared" si="87"/>
        <v>30</v>
      </c>
      <c r="P903" s="41" t="str">
        <f t="shared" si="88"/>
        <v>0</v>
      </c>
      <c r="Q903" s="42">
        <f t="shared" si="89"/>
        <v>1800</v>
      </c>
      <c r="R903" s="42">
        <f t="shared" si="90"/>
        <v>30</v>
      </c>
      <c r="U903" s="39"/>
      <c r="V903" s="39"/>
      <c r="W903" s="10"/>
      <c r="X903" s="6"/>
    </row>
    <row r="904" spans="1:24">
      <c r="A904" s="44">
        <v>45444</v>
      </c>
      <c r="B904" s="1" t="str">
        <f t="shared" si="85"/>
        <v>junio</v>
      </c>
      <c r="C904" t="s">
        <v>105</v>
      </c>
      <c r="D904" t="s">
        <v>106</v>
      </c>
      <c r="E904" t="str">
        <f>+VLOOKUP(F904,'[1]DIVIPOLA MPIO'!$A$5:$B$1125,2,0)</f>
        <v>Tolima</v>
      </c>
      <c r="F904" t="s">
        <v>456</v>
      </c>
      <c r="G904" t="s">
        <v>108</v>
      </c>
      <c r="H904" t="s">
        <v>345</v>
      </c>
      <c r="I904" t="s">
        <v>92</v>
      </c>
      <c r="J904" t="s">
        <v>16</v>
      </c>
      <c r="K904" s="2">
        <v>56</v>
      </c>
      <c r="L904" s="2">
        <v>350</v>
      </c>
      <c r="M904" s="25">
        <v>1400</v>
      </c>
      <c r="N904" s="40">
        <f t="shared" si="86"/>
        <v>4</v>
      </c>
      <c r="O904" s="41" t="str">
        <f t="shared" si="87"/>
        <v>14</v>
      </c>
      <c r="P904" s="41" t="str">
        <f t="shared" si="88"/>
        <v>00</v>
      </c>
      <c r="Q904" s="42">
        <f t="shared" si="89"/>
        <v>840</v>
      </c>
      <c r="R904" s="42">
        <f t="shared" si="90"/>
        <v>14</v>
      </c>
      <c r="U904" s="39"/>
      <c r="V904" s="39"/>
      <c r="W904" s="10"/>
      <c r="X904" s="6"/>
    </row>
    <row r="905" spans="1:24">
      <c r="A905" s="44">
        <v>45444</v>
      </c>
      <c r="B905" s="1" t="str">
        <f t="shared" si="85"/>
        <v>junio</v>
      </c>
      <c r="C905" t="s">
        <v>105</v>
      </c>
      <c r="D905" t="s">
        <v>106</v>
      </c>
      <c r="E905" t="str">
        <f>+VLOOKUP(F905,'[1]DIVIPOLA MPIO'!$A$5:$B$1125,2,0)</f>
        <v>Tolima</v>
      </c>
      <c r="F905" t="s">
        <v>456</v>
      </c>
      <c r="G905" t="s">
        <v>108</v>
      </c>
      <c r="H905" t="s">
        <v>345</v>
      </c>
      <c r="I905" t="s">
        <v>92</v>
      </c>
      <c r="J905" t="s">
        <v>123</v>
      </c>
      <c r="K905" s="2">
        <v>12</v>
      </c>
      <c r="L905" s="2">
        <v>75</v>
      </c>
      <c r="M905" s="25">
        <v>300</v>
      </c>
      <c r="N905" s="40">
        <f t="shared" si="86"/>
        <v>3</v>
      </c>
      <c r="O905" s="41" t="str">
        <f t="shared" si="87"/>
        <v>30</v>
      </c>
      <c r="P905" s="41" t="str">
        <f t="shared" si="88"/>
        <v>0</v>
      </c>
      <c r="Q905" s="42">
        <f t="shared" si="89"/>
        <v>1800</v>
      </c>
      <c r="R905" s="42">
        <f t="shared" si="90"/>
        <v>30</v>
      </c>
      <c r="U905" s="39"/>
      <c r="V905" s="39"/>
      <c r="W905" s="10"/>
      <c r="X905" s="6"/>
    </row>
    <row r="906" spans="1:24">
      <c r="A906" s="44">
        <v>45444</v>
      </c>
      <c r="B906" s="1" t="str">
        <f t="shared" si="85"/>
        <v>junio</v>
      </c>
      <c r="C906" t="s">
        <v>105</v>
      </c>
      <c r="D906" t="s">
        <v>106</v>
      </c>
      <c r="E906" t="str">
        <f>+VLOOKUP(F906,'[1]DIVIPOLA MPIO'!$A$5:$B$1125,2,0)</f>
        <v>Tolima</v>
      </c>
      <c r="F906" t="s">
        <v>456</v>
      </c>
      <c r="G906" t="s">
        <v>108</v>
      </c>
      <c r="H906" t="s">
        <v>118</v>
      </c>
      <c r="I906" t="s">
        <v>92</v>
      </c>
      <c r="J906" t="s">
        <v>233</v>
      </c>
      <c r="K906" s="2">
        <v>24</v>
      </c>
      <c r="L906" s="2">
        <v>150</v>
      </c>
      <c r="M906" s="25">
        <v>600</v>
      </c>
      <c r="N906" s="40">
        <f t="shared" si="86"/>
        <v>3</v>
      </c>
      <c r="O906" s="41" t="str">
        <f t="shared" si="87"/>
        <v>60</v>
      </c>
      <c r="P906" s="41" t="str">
        <f t="shared" si="88"/>
        <v>0</v>
      </c>
      <c r="Q906" s="42">
        <f t="shared" si="89"/>
        <v>3600</v>
      </c>
      <c r="R906" s="42">
        <f t="shared" si="90"/>
        <v>60</v>
      </c>
      <c r="U906" s="39"/>
      <c r="V906" s="39"/>
      <c r="W906" s="10"/>
      <c r="X906" s="6"/>
    </row>
    <row r="907" spans="1:24">
      <c r="A907" s="44">
        <v>45444</v>
      </c>
      <c r="B907" s="1" t="str">
        <f t="shared" si="85"/>
        <v>junio</v>
      </c>
      <c r="C907" t="s">
        <v>105</v>
      </c>
      <c r="D907" t="s">
        <v>106</v>
      </c>
      <c r="E907" t="str">
        <f>+VLOOKUP(F907,'[1]DIVIPOLA MPIO'!$A$5:$B$1125,2,0)</f>
        <v>Tolima</v>
      </c>
      <c r="F907" t="s">
        <v>456</v>
      </c>
      <c r="G907" t="s">
        <v>108</v>
      </c>
      <c r="H907" t="s">
        <v>118</v>
      </c>
      <c r="I907" t="s">
        <v>92</v>
      </c>
      <c r="J907" t="s">
        <v>16</v>
      </c>
      <c r="K907" s="2">
        <v>36</v>
      </c>
      <c r="L907" s="2">
        <v>225</v>
      </c>
      <c r="M907" s="25">
        <v>900</v>
      </c>
      <c r="N907" s="40">
        <f t="shared" si="86"/>
        <v>3</v>
      </c>
      <c r="O907" s="41" t="str">
        <f t="shared" si="87"/>
        <v>90</v>
      </c>
      <c r="P907" s="41" t="str">
        <f t="shared" si="88"/>
        <v>0</v>
      </c>
      <c r="Q907" s="42">
        <f t="shared" si="89"/>
        <v>5400</v>
      </c>
      <c r="R907" s="42">
        <f t="shared" si="90"/>
        <v>90</v>
      </c>
      <c r="U907" s="39"/>
      <c r="V907" s="39"/>
      <c r="W907" s="10"/>
      <c r="X907" s="6"/>
    </row>
    <row r="908" spans="1:24">
      <c r="A908" s="44">
        <v>45444</v>
      </c>
      <c r="B908" s="1" t="str">
        <f t="shared" si="85"/>
        <v>junio</v>
      </c>
      <c r="C908" t="s">
        <v>105</v>
      </c>
      <c r="D908" t="s">
        <v>106</v>
      </c>
      <c r="E908" t="str">
        <f>+VLOOKUP(F908,'[1]DIVIPOLA MPIO'!$A$5:$B$1125,2,0)</f>
        <v>Tolima</v>
      </c>
      <c r="F908" t="s">
        <v>456</v>
      </c>
      <c r="G908" t="s">
        <v>108</v>
      </c>
      <c r="H908" t="s">
        <v>118</v>
      </c>
      <c r="I908" t="s">
        <v>92</v>
      </c>
      <c r="J908" t="s">
        <v>373</v>
      </c>
      <c r="K908" s="2">
        <v>8</v>
      </c>
      <c r="L908" s="2">
        <v>50</v>
      </c>
      <c r="M908" s="25">
        <v>200</v>
      </c>
      <c r="N908" s="40">
        <f t="shared" si="86"/>
        <v>3</v>
      </c>
      <c r="O908" s="41" t="str">
        <f t="shared" si="87"/>
        <v>20</v>
      </c>
      <c r="P908" s="41" t="str">
        <f t="shared" si="88"/>
        <v>0</v>
      </c>
      <c r="Q908" s="42">
        <f t="shared" si="89"/>
        <v>1200</v>
      </c>
      <c r="R908" s="42">
        <f t="shared" si="90"/>
        <v>20</v>
      </c>
      <c r="U908" s="39"/>
      <c r="V908" s="39"/>
      <c r="W908" s="10"/>
      <c r="X908" s="6"/>
    </row>
    <row r="909" spans="1:24">
      <c r="A909" s="44">
        <v>45444</v>
      </c>
      <c r="B909" s="1" t="str">
        <f t="shared" si="85"/>
        <v>junio</v>
      </c>
      <c r="C909" t="s">
        <v>105</v>
      </c>
      <c r="D909" t="s">
        <v>106</v>
      </c>
      <c r="E909" t="str">
        <f>+VLOOKUP(F909,'[1]DIVIPOLA MPIO'!$A$5:$B$1125,2,0)</f>
        <v>Tolima</v>
      </c>
      <c r="F909" t="s">
        <v>456</v>
      </c>
      <c r="G909" t="s">
        <v>108</v>
      </c>
      <c r="H909" t="s">
        <v>118</v>
      </c>
      <c r="I909" t="s">
        <v>92</v>
      </c>
      <c r="J909" t="s">
        <v>123</v>
      </c>
      <c r="K909" s="2">
        <v>8</v>
      </c>
      <c r="L909" s="2">
        <v>50</v>
      </c>
      <c r="M909" s="25">
        <v>200</v>
      </c>
      <c r="N909" s="40">
        <f t="shared" si="86"/>
        <v>3</v>
      </c>
      <c r="O909" s="41" t="str">
        <f t="shared" si="87"/>
        <v>20</v>
      </c>
      <c r="P909" s="41" t="str">
        <f t="shared" si="88"/>
        <v>0</v>
      </c>
      <c r="Q909" s="42">
        <f t="shared" si="89"/>
        <v>1200</v>
      </c>
      <c r="R909" s="42">
        <f t="shared" si="90"/>
        <v>20</v>
      </c>
      <c r="U909" s="39"/>
      <c r="V909" s="39"/>
      <c r="W909" s="10"/>
      <c r="X909" s="6"/>
    </row>
    <row r="910" spans="1:24">
      <c r="A910" s="44">
        <v>45444</v>
      </c>
      <c r="B910" s="1" t="str">
        <f t="shared" si="85"/>
        <v>junio</v>
      </c>
      <c r="C910" t="s">
        <v>105</v>
      </c>
      <c r="D910" t="s">
        <v>106</v>
      </c>
      <c r="E910" t="str">
        <f>+VLOOKUP(F910,'[1]DIVIPOLA MPIO'!$A$5:$B$1125,2,0)</f>
        <v>Tolima</v>
      </c>
      <c r="F910" t="s">
        <v>456</v>
      </c>
      <c r="G910" t="s">
        <v>108</v>
      </c>
      <c r="H910" t="s">
        <v>125</v>
      </c>
      <c r="I910" t="s">
        <v>92</v>
      </c>
      <c r="J910" t="s">
        <v>233</v>
      </c>
      <c r="K910" s="2">
        <v>22</v>
      </c>
      <c r="L910" s="2">
        <v>138</v>
      </c>
      <c r="M910" s="25">
        <v>530</v>
      </c>
      <c r="N910" s="40">
        <f t="shared" si="86"/>
        <v>3</v>
      </c>
      <c r="O910" s="41" t="str">
        <f t="shared" si="87"/>
        <v>53</v>
      </c>
      <c r="P910" s="41" t="str">
        <f t="shared" si="88"/>
        <v>0</v>
      </c>
      <c r="Q910" s="42">
        <f t="shared" si="89"/>
        <v>3180</v>
      </c>
      <c r="R910" s="42">
        <f t="shared" si="90"/>
        <v>53</v>
      </c>
      <c r="U910" s="39"/>
      <c r="V910" s="39"/>
      <c r="W910" s="10"/>
      <c r="X910" s="6"/>
    </row>
    <row r="911" spans="1:24">
      <c r="A911" s="44">
        <v>45444</v>
      </c>
      <c r="B911" s="1" t="str">
        <f t="shared" si="85"/>
        <v>junio</v>
      </c>
      <c r="C911" t="s">
        <v>105</v>
      </c>
      <c r="D911" t="s">
        <v>106</v>
      </c>
      <c r="E911" t="str">
        <f>+VLOOKUP(F911,'[1]DIVIPOLA MPIO'!$A$5:$B$1125,2,0)</f>
        <v>Tolima</v>
      </c>
      <c r="F911" t="s">
        <v>456</v>
      </c>
      <c r="G911" t="s">
        <v>108</v>
      </c>
      <c r="H911" t="s">
        <v>125</v>
      </c>
      <c r="I911" t="s">
        <v>92</v>
      </c>
      <c r="J911" t="s">
        <v>16</v>
      </c>
      <c r="K911" s="2">
        <v>62</v>
      </c>
      <c r="L911" s="2">
        <v>388</v>
      </c>
      <c r="M911" s="25">
        <v>1530</v>
      </c>
      <c r="N911" s="40">
        <f t="shared" si="86"/>
        <v>4</v>
      </c>
      <c r="O911" s="41" t="str">
        <f t="shared" si="87"/>
        <v>15</v>
      </c>
      <c r="P911" s="41" t="str">
        <f t="shared" si="88"/>
        <v>30</v>
      </c>
      <c r="Q911" s="42">
        <f t="shared" si="89"/>
        <v>930</v>
      </c>
      <c r="R911" s="42">
        <f t="shared" si="90"/>
        <v>15.5</v>
      </c>
      <c r="U911" s="39"/>
      <c r="V911" s="39"/>
      <c r="W911" s="10"/>
      <c r="X911" s="6"/>
    </row>
    <row r="912" spans="1:24">
      <c r="A912" s="44">
        <v>45444</v>
      </c>
      <c r="B912" s="1" t="str">
        <f t="shared" si="85"/>
        <v>junio</v>
      </c>
      <c r="C912" t="s">
        <v>105</v>
      </c>
      <c r="D912" t="s">
        <v>106</v>
      </c>
      <c r="E912" t="str">
        <f>+VLOOKUP(F912,'[1]DIVIPOLA MPIO'!$A$5:$B$1125,2,0)</f>
        <v>Tolima</v>
      </c>
      <c r="F912" t="s">
        <v>456</v>
      </c>
      <c r="G912" t="s">
        <v>108</v>
      </c>
      <c r="H912" t="s">
        <v>125</v>
      </c>
      <c r="I912" t="s">
        <v>92</v>
      </c>
      <c r="J912" t="s">
        <v>123</v>
      </c>
      <c r="K912" s="2">
        <v>18</v>
      </c>
      <c r="L912" s="2">
        <v>113</v>
      </c>
      <c r="M912" s="25">
        <v>430</v>
      </c>
      <c r="N912" s="40">
        <f t="shared" si="86"/>
        <v>3</v>
      </c>
      <c r="O912" s="41" t="str">
        <f t="shared" si="87"/>
        <v>43</v>
      </c>
      <c r="P912" s="41" t="str">
        <f t="shared" si="88"/>
        <v>0</v>
      </c>
      <c r="Q912" s="42">
        <f t="shared" si="89"/>
        <v>2580</v>
      </c>
      <c r="R912" s="42">
        <f t="shared" si="90"/>
        <v>43</v>
      </c>
      <c r="U912" s="39"/>
      <c r="V912" s="39"/>
      <c r="W912" s="10"/>
      <c r="X912" s="6"/>
    </row>
    <row r="913" spans="1:24">
      <c r="A913" s="44">
        <v>45444</v>
      </c>
      <c r="B913" s="1" t="str">
        <f t="shared" si="85"/>
        <v>junio</v>
      </c>
      <c r="C913" t="s">
        <v>105</v>
      </c>
      <c r="D913" t="s">
        <v>106</v>
      </c>
      <c r="E913" t="str">
        <f>+VLOOKUP(F913,'[1]DIVIPOLA MPIO'!$A$5:$B$1125,2,0)</f>
        <v>Tolima</v>
      </c>
      <c r="F913" t="s">
        <v>456</v>
      </c>
      <c r="G913" t="s">
        <v>126</v>
      </c>
      <c r="H913" t="s">
        <v>345</v>
      </c>
      <c r="I913" t="s">
        <v>92</v>
      </c>
      <c r="J913" t="s">
        <v>16</v>
      </c>
      <c r="K913" s="2">
        <v>14</v>
      </c>
      <c r="L913" s="2">
        <v>88</v>
      </c>
      <c r="M913" s="25">
        <v>330</v>
      </c>
      <c r="N913" s="40">
        <f t="shared" si="86"/>
        <v>3</v>
      </c>
      <c r="O913" s="41" t="str">
        <f t="shared" si="87"/>
        <v>33</v>
      </c>
      <c r="P913" s="41" t="str">
        <f t="shared" si="88"/>
        <v>0</v>
      </c>
      <c r="Q913" s="42">
        <f t="shared" si="89"/>
        <v>1980</v>
      </c>
      <c r="R913" s="42">
        <f t="shared" si="90"/>
        <v>33</v>
      </c>
      <c r="U913" s="39"/>
      <c r="V913" s="39"/>
      <c r="W913" s="10"/>
      <c r="X913" s="6"/>
    </row>
    <row r="914" spans="1:24">
      <c r="A914" s="44">
        <v>45444</v>
      </c>
      <c r="B914" s="1" t="str">
        <f t="shared" si="85"/>
        <v>junio</v>
      </c>
      <c r="C914" t="s">
        <v>105</v>
      </c>
      <c r="D914" t="s">
        <v>106</v>
      </c>
      <c r="E914" t="str">
        <f>+VLOOKUP(F914,'[1]DIVIPOLA MPIO'!$A$5:$B$1125,2,0)</f>
        <v>Tolima</v>
      </c>
      <c r="F914" t="s">
        <v>456</v>
      </c>
      <c r="G914" t="s">
        <v>126</v>
      </c>
      <c r="H914" t="s">
        <v>118</v>
      </c>
      <c r="I914" t="s">
        <v>92</v>
      </c>
      <c r="J914" t="s">
        <v>16</v>
      </c>
      <c r="K914" s="2">
        <v>6</v>
      </c>
      <c r="L914" s="2">
        <v>38</v>
      </c>
      <c r="M914" s="25">
        <v>130</v>
      </c>
      <c r="N914" s="40">
        <f t="shared" si="86"/>
        <v>3</v>
      </c>
      <c r="O914" s="41" t="str">
        <f t="shared" si="87"/>
        <v>13</v>
      </c>
      <c r="P914" s="41" t="str">
        <f t="shared" si="88"/>
        <v>0</v>
      </c>
      <c r="Q914" s="42">
        <f t="shared" si="89"/>
        <v>780</v>
      </c>
      <c r="R914" s="42">
        <f t="shared" si="90"/>
        <v>13</v>
      </c>
      <c r="U914" s="39"/>
      <c r="V914" s="39"/>
      <c r="W914" s="10"/>
      <c r="X914" s="6"/>
    </row>
    <row r="915" spans="1:24">
      <c r="A915" s="44">
        <v>45444</v>
      </c>
      <c r="B915" s="1" t="str">
        <f t="shared" si="85"/>
        <v>junio</v>
      </c>
      <c r="C915" t="s">
        <v>105</v>
      </c>
      <c r="D915" t="s">
        <v>106</v>
      </c>
      <c r="E915" t="str">
        <f>+VLOOKUP(F915,'[1]DIVIPOLA MPIO'!$A$5:$B$1125,2,0)</f>
        <v>Tolima</v>
      </c>
      <c r="F915" t="s">
        <v>456</v>
      </c>
      <c r="G915" t="s">
        <v>126</v>
      </c>
      <c r="H915" t="s">
        <v>125</v>
      </c>
      <c r="I915" t="s">
        <v>92</v>
      </c>
      <c r="J915" t="s">
        <v>233</v>
      </c>
      <c r="K915" s="2">
        <v>32</v>
      </c>
      <c r="L915" s="2">
        <v>200</v>
      </c>
      <c r="M915" s="25">
        <v>800</v>
      </c>
      <c r="N915" s="40">
        <f t="shared" si="86"/>
        <v>3</v>
      </c>
      <c r="O915" s="41" t="str">
        <f t="shared" si="87"/>
        <v>80</v>
      </c>
      <c r="P915" s="41" t="str">
        <f t="shared" si="88"/>
        <v>0</v>
      </c>
      <c r="Q915" s="42">
        <f t="shared" si="89"/>
        <v>4800</v>
      </c>
      <c r="R915" s="42">
        <f t="shared" si="90"/>
        <v>80</v>
      </c>
      <c r="U915" s="39"/>
      <c r="V915" s="39"/>
      <c r="W915" s="10"/>
      <c r="X915" s="6"/>
    </row>
    <row r="916" spans="1:24">
      <c r="A916" s="44">
        <v>45444</v>
      </c>
      <c r="B916" s="1" t="str">
        <f t="shared" si="85"/>
        <v>junio</v>
      </c>
      <c r="C916" t="s">
        <v>105</v>
      </c>
      <c r="D916" t="s">
        <v>106</v>
      </c>
      <c r="E916" t="str">
        <f>+VLOOKUP(F916,'[1]DIVIPOLA MPIO'!$A$5:$B$1125,2,0)</f>
        <v>Tolima</v>
      </c>
      <c r="F916" t="s">
        <v>456</v>
      </c>
      <c r="G916" t="s">
        <v>126</v>
      </c>
      <c r="H916" t="s">
        <v>125</v>
      </c>
      <c r="I916" t="s">
        <v>92</v>
      </c>
      <c r="J916" t="s">
        <v>16</v>
      </c>
      <c r="K916" s="2">
        <v>12</v>
      </c>
      <c r="L916" s="2">
        <v>75</v>
      </c>
      <c r="M916" s="25">
        <v>300</v>
      </c>
      <c r="N916" s="40">
        <f t="shared" si="86"/>
        <v>3</v>
      </c>
      <c r="O916" s="41" t="str">
        <f t="shared" si="87"/>
        <v>30</v>
      </c>
      <c r="P916" s="41" t="str">
        <f t="shared" si="88"/>
        <v>0</v>
      </c>
      <c r="Q916" s="42">
        <f t="shared" si="89"/>
        <v>1800</v>
      </c>
      <c r="R916" s="42">
        <f t="shared" si="90"/>
        <v>30</v>
      </c>
      <c r="U916" s="39"/>
      <c r="V916" s="39"/>
      <c r="W916" s="10"/>
      <c r="X916" s="6"/>
    </row>
    <row r="917" spans="1:24">
      <c r="A917" s="44">
        <v>45444</v>
      </c>
      <c r="B917" s="1" t="str">
        <f t="shared" si="85"/>
        <v>junio</v>
      </c>
      <c r="C917" t="s">
        <v>105</v>
      </c>
      <c r="D917" t="s">
        <v>106</v>
      </c>
      <c r="E917" t="str">
        <f>+VLOOKUP(F917,'[1]DIVIPOLA MPIO'!$A$5:$B$1125,2,0)</f>
        <v>Tolima</v>
      </c>
      <c r="F917" t="s">
        <v>456</v>
      </c>
      <c r="G917" t="s">
        <v>126</v>
      </c>
      <c r="H917" t="s">
        <v>125</v>
      </c>
      <c r="I917" t="s">
        <v>92</v>
      </c>
      <c r="J917" t="s">
        <v>123</v>
      </c>
      <c r="K917" s="2">
        <v>4</v>
      </c>
      <c r="L917" s="2">
        <v>25</v>
      </c>
      <c r="M917" s="25">
        <v>100</v>
      </c>
      <c r="N917" s="40">
        <f t="shared" si="86"/>
        <v>3</v>
      </c>
      <c r="O917" s="41" t="str">
        <f t="shared" si="87"/>
        <v>10</v>
      </c>
      <c r="P917" s="41" t="str">
        <f t="shared" si="88"/>
        <v>0</v>
      </c>
      <c r="Q917" s="42">
        <f t="shared" si="89"/>
        <v>600</v>
      </c>
      <c r="R917" s="42">
        <f t="shared" si="90"/>
        <v>10</v>
      </c>
      <c r="U917" s="39"/>
      <c r="V917" s="39"/>
      <c r="W917" s="10"/>
      <c r="X917" s="6"/>
    </row>
    <row r="918" spans="1:24">
      <c r="A918" s="44">
        <v>45444</v>
      </c>
      <c r="B918" s="1" t="str">
        <f t="shared" si="85"/>
        <v>junio</v>
      </c>
      <c r="C918" t="s">
        <v>105</v>
      </c>
      <c r="D918" t="s">
        <v>106</v>
      </c>
      <c r="E918" t="str">
        <f>+VLOOKUP(F918,'[1]DIVIPOLA MPIO'!$A$5:$B$1125,2,0)</f>
        <v>Tolima</v>
      </c>
      <c r="F918" t="s">
        <v>128</v>
      </c>
      <c r="G918" t="s">
        <v>129</v>
      </c>
      <c r="H918" t="s">
        <v>345</v>
      </c>
      <c r="I918" t="s">
        <v>92</v>
      </c>
      <c r="J918" t="s">
        <v>233</v>
      </c>
      <c r="K918" s="2">
        <v>16</v>
      </c>
      <c r="L918" s="2">
        <v>100</v>
      </c>
      <c r="M918" s="25">
        <v>400</v>
      </c>
      <c r="N918" s="40">
        <f t="shared" si="86"/>
        <v>3</v>
      </c>
      <c r="O918" s="41" t="str">
        <f t="shared" si="87"/>
        <v>40</v>
      </c>
      <c r="P918" s="41" t="str">
        <f t="shared" si="88"/>
        <v>0</v>
      </c>
      <c r="Q918" s="42">
        <f t="shared" si="89"/>
        <v>2400</v>
      </c>
      <c r="R918" s="42">
        <f t="shared" si="90"/>
        <v>40</v>
      </c>
      <c r="U918" s="39"/>
      <c r="V918" s="39"/>
      <c r="W918" s="10"/>
      <c r="X918" s="6"/>
    </row>
    <row r="919" spans="1:24">
      <c r="A919" s="44">
        <v>45444</v>
      </c>
      <c r="B919" s="1" t="str">
        <f t="shared" si="85"/>
        <v>junio</v>
      </c>
      <c r="C919" t="s">
        <v>105</v>
      </c>
      <c r="D919" t="s">
        <v>106</v>
      </c>
      <c r="E919" t="str">
        <f>+VLOOKUP(F919,'[1]DIVIPOLA MPIO'!$A$5:$B$1125,2,0)</f>
        <v>Tolima</v>
      </c>
      <c r="F919" t="s">
        <v>128</v>
      </c>
      <c r="G919" t="s">
        <v>129</v>
      </c>
      <c r="H919" t="s">
        <v>345</v>
      </c>
      <c r="I919" t="s">
        <v>92</v>
      </c>
      <c r="J919" t="s">
        <v>16</v>
      </c>
      <c r="K919" s="2">
        <v>84</v>
      </c>
      <c r="L919" s="2">
        <v>525</v>
      </c>
      <c r="M919" s="25">
        <v>2100</v>
      </c>
      <c r="N919" s="40">
        <f t="shared" si="86"/>
        <v>4</v>
      </c>
      <c r="O919" s="41" t="str">
        <f t="shared" si="87"/>
        <v>21</v>
      </c>
      <c r="P919" s="41" t="str">
        <f t="shared" si="88"/>
        <v>00</v>
      </c>
      <c r="Q919" s="42">
        <f t="shared" si="89"/>
        <v>1260</v>
      </c>
      <c r="R919" s="42">
        <f t="shared" si="90"/>
        <v>21</v>
      </c>
      <c r="U919" s="39"/>
      <c r="V919" s="39"/>
      <c r="W919" s="10"/>
      <c r="X919" s="6"/>
    </row>
    <row r="920" spans="1:24">
      <c r="A920" s="44">
        <v>45444</v>
      </c>
      <c r="B920" s="1" t="str">
        <f t="shared" si="85"/>
        <v>junio</v>
      </c>
      <c r="C920" t="s">
        <v>105</v>
      </c>
      <c r="D920" t="s">
        <v>106</v>
      </c>
      <c r="E920" t="str">
        <f>+VLOOKUP(F920,'[1]DIVIPOLA MPIO'!$A$5:$B$1125,2,0)</f>
        <v>Tolima</v>
      </c>
      <c r="F920" t="s">
        <v>128</v>
      </c>
      <c r="G920" t="s">
        <v>129</v>
      </c>
      <c r="H920" t="s">
        <v>345</v>
      </c>
      <c r="I920" t="s">
        <v>92</v>
      </c>
      <c r="J920" t="s">
        <v>123</v>
      </c>
      <c r="K920" s="2">
        <v>10</v>
      </c>
      <c r="L920" s="2">
        <v>63</v>
      </c>
      <c r="M920" s="25">
        <v>230</v>
      </c>
      <c r="N920" s="40">
        <f t="shared" si="86"/>
        <v>3</v>
      </c>
      <c r="O920" s="41" t="str">
        <f t="shared" si="87"/>
        <v>23</v>
      </c>
      <c r="P920" s="41" t="str">
        <f t="shared" si="88"/>
        <v>0</v>
      </c>
      <c r="Q920" s="42">
        <f t="shared" si="89"/>
        <v>1380</v>
      </c>
      <c r="R920" s="42">
        <f t="shared" si="90"/>
        <v>23</v>
      </c>
      <c r="U920" s="39"/>
      <c r="V920" s="39"/>
      <c r="W920" s="10"/>
      <c r="X920" s="6"/>
    </row>
    <row r="921" spans="1:24">
      <c r="A921" s="44">
        <v>45444</v>
      </c>
      <c r="B921" s="1" t="str">
        <f t="shared" si="85"/>
        <v>junio</v>
      </c>
      <c r="C921" t="s">
        <v>105</v>
      </c>
      <c r="D921" t="s">
        <v>106</v>
      </c>
      <c r="E921" t="str">
        <f>+VLOOKUP(F921,'[1]DIVIPOLA MPIO'!$A$5:$B$1125,2,0)</f>
        <v>Tolima</v>
      </c>
      <c r="F921" t="s">
        <v>128</v>
      </c>
      <c r="G921" t="s">
        <v>129</v>
      </c>
      <c r="H921" t="s">
        <v>118</v>
      </c>
      <c r="I921" t="s">
        <v>92</v>
      </c>
      <c r="J921" t="s">
        <v>16</v>
      </c>
      <c r="K921" s="2">
        <v>80</v>
      </c>
      <c r="L921" s="2">
        <v>500</v>
      </c>
      <c r="M921" s="25">
        <v>2000</v>
      </c>
      <c r="N921" s="40">
        <f t="shared" si="86"/>
        <v>4</v>
      </c>
      <c r="O921" s="41" t="str">
        <f t="shared" si="87"/>
        <v>20</v>
      </c>
      <c r="P921" s="41" t="str">
        <f t="shared" si="88"/>
        <v>00</v>
      </c>
      <c r="Q921" s="42">
        <f t="shared" si="89"/>
        <v>1200</v>
      </c>
      <c r="R921" s="42">
        <f t="shared" si="90"/>
        <v>20</v>
      </c>
      <c r="U921" s="39"/>
      <c r="V921" s="39"/>
      <c r="W921" s="10"/>
      <c r="X921" s="6"/>
    </row>
    <row r="922" spans="1:24">
      <c r="A922" s="44">
        <v>45444</v>
      </c>
      <c r="B922" s="1" t="str">
        <f t="shared" si="85"/>
        <v>junio</v>
      </c>
      <c r="C922" t="s">
        <v>105</v>
      </c>
      <c r="D922" t="s">
        <v>106</v>
      </c>
      <c r="E922" t="str">
        <f>+VLOOKUP(F922,'[1]DIVIPOLA MPIO'!$A$5:$B$1125,2,0)</f>
        <v>Tolima</v>
      </c>
      <c r="F922" t="s">
        <v>128</v>
      </c>
      <c r="G922" t="s">
        <v>129</v>
      </c>
      <c r="H922" t="s">
        <v>118</v>
      </c>
      <c r="I922" t="s">
        <v>92</v>
      </c>
      <c r="J922" t="s">
        <v>123</v>
      </c>
      <c r="K922" s="2">
        <v>8</v>
      </c>
      <c r="L922" s="2">
        <v>50</v>
      </c>
      <c r="M922" s="25">
        <v>200</v>
      </c>
      <c r="N922" s="40">
        <f t="shared" si="86"/>
        <v>3</v>
      </c>
      <c r="O922" s="41" t="str">
        <f t="shared" si="87"/>
        <v>20</v>
      </c>
      <c r="P922" s="41" t="str">
        <f t="shared" si="88"/>
        <v>0</v>
      </c>
      <c r="Q922" s="42">
        <f t="shared" si="89"/>
        <v>1200</v>
      </c>
      <c r="R922" s="42">
        <f t="shared" si="90"/>
        <v>20</v>
      </c>
      <c r="U922" s="39"/>
      <c r="V922" s="39"/>
      <c r="W922" s="10"/>
      <c r="X922" s="6"/>
    </row>
    <row r="923" spans="1:24">
      <c r="A923" s="44">
        <v>45444</v>
      </c>
      <c r="B923" s="1" t="str">
        <f t="shared" si="85"/>
        <v>junio</v>
      </c>
      <c r="C923" t="s">
        <v>105</v>
      </c>
      <c r="D923" t="s">
        <v>106</v>
      </c>
      <c r="E923" t="str">
        <f>+VLOOKUP(F923,'[1]DIVIPOLA MPIO'!$A$5:$B$1125,2,0)</f>
        <v>Tolima</v>
      </c>
      <c r="F923" t="s">
        <v>128</v>
      </c>
      <c r="G923" t="s">
        <v>129</v>
      </c>
      <c r="H923" t="s">
        <v>125</v>
      </c>
      <c r="I923" t="s">
        <v>92</v>
      </c>
      <c r="J923" t="s">
        <v>233</v>
      </c>
      <c r="K923" s="2">
        <v>8</v>
      </c>
      <c r="L923" s="2">
        <v>50</v>
      </c>
      <c r="M923" s="25">
        <v>200</v>
      </c>
      <c r="N923" s="40">
        <f t="shared" si="86"/>
        <v>3</v>
      </c>
      <c r="O923" s="41" t="str">
        <f t="shared" si="87"/>
        <v>20</v>
      </c>
      <c r="P923" s="41" t="str">
        <f t="shared" si="88"/>
        <v>0</v>
      </c>
      <c r="Q923" s="42">
        <f t="shared" si="89"/>
        <v>1200</v>
      </c>
      <c r="R923" s="42">
        <f t="shared" si="90"/>
        <v>20</v>
      </c>
      <c r="U923" s="39"/>
      <c r="V923" s="39"/>
      <c r="W923" s="10"/>
      <c r="X923" s="6"/>
    </row>
    <row r="924" spans="1:24">
      <c r="A924" s="44">
        <v>45444</v>
      </c>
      <c r="B924" s="1" t="str">
        <f t="shared" si="85"/>
        <v>junio</v>
      </c>
      <c r="C924" t="s">
        <v>105</v>
      </c>
      <c r="D924" t="s">
        <v>106</v>
      </c>
      <c r="E924" t="str">
        <f>+VLOOKUP(F924,'[1]DIVIPOLA MPIO'!$A$5:$B$1125,2,0)</f>
        <v>Tolima</v>
      </c>
      <c r="F924" t="s">
        <v>128</v>
      </c>
      <c r="G924" t="s">
        <v>129</v>
      </c>
      <c r="H924" t="s">
        <v>125</v>
      </c>
      <c r="I924" t="s">
        <v>92</v>
      </c>
      <c r="J924" t="s">
        <v>16</v>
      </c>
      <c r="K924" s="2">
        <v>32</v>
      </c>
      <c r="L924" s="2">
        <v>200</v>
      </c>
      <c r="M924" s="25">
        <v>800</v>
      </c>
      <c r="N924" s="40">
        <f t="shared" si="86"/>
        <v>3</v>
      </c>
      <c r="O924" s="41" t="str">
        <f t="shared" si="87"/>
        <v>80</v>
      </c>
      <c r="P924" s="41" t="str">
        <f t="shared" si="88"/>
        <v>0</v>
      </c>
      <c r="Q924" s="42">
        <f t="shared" si="89"/>
        <v>4800</v>
      </c>
      <c r="R924" s="42">
        <f t="shared" si="90"/>
        <v>80</v>
      </c>
      <c r="U924" s="39"/>
      <c r="V924" s="39"/>
      <c r="W924" s="10"/>
      <c r="X924" s="6"/>
    </row>
    <row r="925" spans="1:24">
      <c r="A925" s="44">
        <v>45444</v>
      </c>
      <c r="B925" s="1" t="str">
        <f t="shared" si="85"/>
        <v>junio</v>
      </c>
      <c r="C925" t="s">
        <v>105</v>
      </c>
      <c r="D925" t="s">
        <v>106</v>
      </c>
      <c r="E925" t="str">
        <f>+VLOOKUP(F925,'[1]DIVIPOLA MPIO'!$A$5:$B$1125,2,0)</f>
        <v>Tolima</v>
      </c>
      <c r="F925" t="s">
        <v>455</v>
      </c>
      <c r="G925" t="s">
        <v>132</v>
      </c>
      <c r="H925" t="s">
        <v>110</v>
      </c>
      <c r="I925" t="s">
        <v>92</v>
      </c>
      <c r="J925" t="s">
        <v>16</v>
      </c>
      <c r="K925" s="2">
        <v>12</v>
      </c>
      <c r="L925" s="2">
        <v>75</v>
      </c>
      <c r="M925" s="25">
        <v>300</v>
      </c>
      <c r="N925" s="40">
        <f t="shared" si="86"/>
        <v>3</v>
      </c>
      <c r="O925" s="41" t="str">
        <f t="shared" si="87"/>
        <v>30</v>
      </c>
      <c r="P925" s="41" t="str">
        <f t="shared" si="88"/>
        <v>0</v>
      </c>
      <c r="Q925" s="42">
        <f t="shared" si="89"/>
        <v>1800</v>
      </c>
      <c r="R925" s="42">
        <f t="shared" si="90"/>
        <v>30</v>
      </c>
      <c r="U925" s="39"/>
      <c r="V925" s="39"/>
      <c r="W925" s="10"/>
      <c r="X925" s="6"/>
    </row>
    <row r="926" spans="1:24">
      <c r="A926" s="44">
        <v>45444</v>
      </c>
      <c r="B926" s="1" t="str">
        <f t="shared" si="85"/>
        <v>junio</v>
      </c>
      <c r="C926" t="s">
        <v>105</v>
      </c>
      <c r="D926" t="s">
        <v>106</v>
      </c>
      <c r="E926" t="str">
        <f>+VLOOKUP(F926,'[1]DIVIPOLA MPIO'!$A$5:$B$1125,2,0)</f>
        <v>Tolima</v>
      </c>
      <c r="F926" t="s">
        <v>455</v>
      </c>
      <c r="G926" t="s">
        <v>132</v>
      </c>
      <c r="H926" t="s">
        <v>111</v>
      </c>
      <c r="I926" t="s">
        <v>92</v>
      </c>
      <c r="J926" t="s">
        <v>16</v>
      </c>
      <c r="K926" s="2">
        <v>4</v>
      </c>
      <c r="L926" s="2">
        <v>25</v>
      </c>
      <c r="M926" s="25">
        <v>100</v>
      </c>
      <c r="N926" s="40">
        <f t="shared" si="86"/>
        <v>3</v>
      </c>
      <c r="O926" s="41" t="str">
        <f t="shared" si="87"/>
        <v>10</v>
      </c>
      <c r="P926" s="41" t="str">
        <f t="shared" si="88"/>
        <v>0</v>
      </c>
      <c r="Q926" s="42">
        <f t="shared" si="89"/>
        <v>600</v>
      </c>
      <c r="R926" s="42">
        <f t="shared" si="90"/>
        <v>10</v>
      </c>
      <c r="U926" s="39"/>
      <c r="V926" s="39"/>
      <c r="W926" s="10"/>
      <c r="X926" s="6"/>
    </row>
    <row r="927" spans="1:24">
      <c r="A927" s="44">
        <v>45444</v>
      </c>
      <c r="B927" s="1" t="str">
        <f t="shared" si="85"/>
        <v>junio</v>
      </c>
      <c r="C927" t="s">
        <v>105</v>
      </c>
      <c r="D927" t="s">
        <v>106</v>
      </c>
      <c r="E927" t="str">
        <f>+VLOOKUP(F927,'[1]DIVIPOLA MPIO'!$A$5:$B$1125,2,0)</f>
        <v>Tolima</v>
      </c>
      <c r="F927" t="s">
        <v>455</v>
      </c>
      <c r="G927" t="s">
        <v>133</v>
      </c>
      <c r="H927" t="s">
        <v>110</v>
      </c>
      <c r="I927" t="s">
        <v>92</v>
      </c>
      <c r="J927" t="s">
        <v>16</v>
      </c>
      <c r="K927" s="2">
        <v>16</v>
      </c>
      <c r="L927" s="2">
        <v>100</v>
      </c>
      <c r="M927" s="25">
        <v>400</v>
      </c>
      <c r="N927" s="40">
        <f t="shared" si="86"/>
        <v>3</v>
      </c>
      <c r="O927" s="41" t="str">
        <f t="shared" si="87"/>
        <v>40</v>
      </c>
      <c r="P927" s="41" t="str">
        <f t="shared" si="88"/>
        <v>0</v>
      </c>
      <c r="Q927" s="42">
        <f t="shared" si="89"/>
        <v>2400</v>
      </c>
      <c r="R927" s="42">
        <f t="shared" si="90"/>
        <v>40</v>
      </c>
      <c r="U927" s="39"/>
      <c r="V927" s="39"/>
      <c r="W927" s="10"/>
      <c r="X927" s="6"/>
    </row>
    <row r="928" spans="1:24">
      <c r="A928" s="44">
        <v>45444</v>
      </c>
      <c r="B928" s="1" t="str">
        <f t="shared" si="85"/>
        <v>junio</v>
      </c>
      <c r="C928" t="s">
        <v>105</v>
      </c>
      <c r="D928" t="s">
        <v>106</v>
      </c>
      <c r="E928" t="str">
        <f>+VLOOKUP(F928,'[1]DIVIPOLA MPIO'!$A$5:$B$1125,2,0)</f>
        <v>Tolima</v>
      </c>
      <c r="F928" t="s">
        <v>455</v>
      </c>
      <c r="G928" t="s">
        <v>133</v>
      </c>
      <c r="H928" t="s">
        <v>111</v>
      </c>
      <c r="I928" t="s">
        <v>92</v>
      </c>
      <c r="J928" t="s">
        <v>16</v>
      </c>
      <c r="K928" s="2">
        <v>8</v>
      </c>
      <c r="L928" s="2">
        <v>50</v>
      </c>
      <c r="M928" s="25">
        <v>200</v>
      </c>
      <c r="N928" s="40">
        <f t="shared" si="86"/>
        <v>3</v>
      </c>
      <c r="O928" s="41" t="str">
        <f t="shared" si="87"/>
        <v>20</v>
      </c>
      <c r="P928" s="41" t="str">
        <f t="shared" si="88"/>
        <v>0</v>
      </c>
      <c r="Q928" s="42">
        <f t="shared" si="89"/>
        <v>1200</v>
      </c>
      <c r="R928" s="42">
        <f t="shared" si="90"/>
        <v>20</v>
      </c>
      <c r="U928" s="39"/>
      <c r="V928" s="39"/>
      <c r="W928" s="10"/>
      <c r="X928" s="6"/>
    </row>
    <row r="929" spans="1:24">
      <c r="A929" s="44">
        <v>45444</v>
      </c>
      <c r="B929" s="1" t="str">
        <f t="shared" si="85"/>
        <v>junio</v>
      </c>
      <c r="C929" t="s">
        <v>105</v>
      </c>
      <c r="D929" t="s">
        <v>106</v>
      </c>
      <c r="E929" t="str">
        <f>+VLOOKUP(F929,'[1]DIVIPOLA MPIO'!$A$5:$B$1125,2,0)</f>
        <v>Tolima</v>
      </c>
      <c r="F929" t="s">
        <v>455</v>
      </c>
      <c r="G929" t="s">
        <v>133</v>
      </c>
      <c r="H929" t="s">
        <v>111</v>
      </c>
      <c r="I929" t="s">
        <v>92</v>
      </c>
      <c r="J929" t="s">
        <v>123</v>
      </c>
      <c r="K929" s="2">
        <v>2</v>
      </c>
      <c r="L929" s="2">
        <v>13</v>
      </c>
      <c r="M929" s="25">
        <v>30</v>
      </c>
      <c r="N929" s="40">
        <f t="shared" si="86"/>
        <v>2</v>
      </c>
      <c r="O929" s="41" t="str">
        <f t="shared" si="87"/>
        <v>30</v>
      </c>
      <c r="P929" s="41">
        <f t="shared" si="88"/>
        <v>0</v>
      </c>
      <c r="Q929" s="42">
        <f t="shared" si="89"/>
        <v>1800</v>
      </c>
      <c r="R929" s="42">
        <f t="shared" si="90"/>
        <v>30</v>
      </c>
      <c r="U929" s="39"/>
      <c r="V929" s="39"/>
      <c r="W929" s="10"/>
      <c r="X929" s="6"/>
    </row>
    <row r="930" spans="1:24">
      <c r="A930" s="44">
        <v>45444</v>
      </c>
      <c r="B930" s="1" t="str">
        <f t="shared" si="85"/>
        <v>junio</v>
      </c>
      <c r="C930" t="s">
        <v>105</v>
      </c>
      <c r="D930" t="s">
        <v>106</v>
      </c>
      <c r="E930" t="str">
        <f>+VLOOKUP(F930,'[1]DIVIPOLA MPIO'!$A$5:$B$1125,2,0)</f>
        <v>Tolima</v>
      </c>
      <c r="F930" t="s">
        <v>455</v>
      </c>
      <c r="G930" t="s">
        <v>134</v>
      </c>
      <c r="H930" t="s">
        <v>110</v>
      </c>
      <c r="I930" t="s">
        <v>92</v>
      </c>
      <c r="J930" t="s">
        <v>16</v>
      </c>
      <c r="K930" s="2">
        <v>10</v>
      </c>
      <c r="L930" s="2">
        <v>63</v>
      </c>
      <c r="M930" s="25">
        <v>230</v>
      </c>
      <c r="N930" s="40">
        <f t="shared" si="86"/>
        <v>3</v>
      </c>
      <c r="O930" s="41" t="str">
        <f t="shared" si="87"/>
        <v>23</v>
      </c>
      <c r="P930" s="41" t="str">
        <f t="shared" si="88"/>
        <v>0</v>
      </c>
      <c r="Q930" s="42">
        <f t="shared" si="89"/>
        <v>1380</v>
      </c>
      <c r="R930" s="42">
        <f t="shared" si="90"/>
        <v>23</v>
      </c>
      <c r="U930" s="39"/>
      <c r="V930" s="39"/>
      <c r="W930" s="10"/>
      <c r="X930" s="6"/>
    </row>
    <row r="931" spans="1:24">
      <c r="A931" s="44">
        <v>45444</v>
      </c>
      <c r="B931" s="1" t="str">
        <f t="shared" si="85"/>
        <v>junio</v>
      </c>
      <c r="C931" t="s">
        <v>105</v>
      </c>
      <c r="D931" t="s">
        <v>106</v>
      </c>
      <c r="E931" t="str">
        <f>+VLOOKUP(F931,'[1]DIVIPOLA MPIO'!$A$5:$B$1125,2,0)</f>
        <v>Tolima</v>
      </c>
      <c r="F931" t="s">
        <v>455</v>
      </c>
      <c r="G931" t="s">
        <v>134</v>
      </c>
      <c r="H931" t="s">
        <v>111</v>
      </c>
      <c r="I931" t="s">
        <v>92</v>
      </c>
      <c r="J931" t="s">
        <v>16</v>
      </c>
      <c r="K931" s="2">
        <v>4</v>
      </c>
      <c r="L931" s="2">
        <v>25</v>
      </c>
      <c r="M931" s="25">
        <v>100</v>
      </c>
      <c r="N931" s="40">
        <f t="shared" si="86"/>
        <v>3</v>
      </c>
      <c r="O931" s="41" t="str">
        <f t="shared" si="87"/>
        <v>10</v>
      </c>
      <c r="P931" s="41" t="str">
        <f t="shared" si="88"/>
        <v>0</v>
      </c>
      <c r="Q931" s="42">
        <f t="shared" si="89"/>
        <v>600</v>
      </c>
      <c r="R931" s="42">
        <f t="shared" si="90"/>
        <v>10</v>
      </c>
      <c r="U931" s="39"/>
      <c r="V931" s="39"/>
      <c r="W931" s="10"/>
      <c r="X931" s="6"/>
    </row>
    <row r="932" spans="1:24">
      <c r="A932" s="44">
        <v>45444</v>
      </c>
      <c r="B932" s="1" t="str">
        <f t="shared" si="85"/>
        <v>junio</v>
      </c>
      <c r="C932" t="s">
        <v>105</v>
      </c>
      <c r="D932" t="s">
        <v>106</v>
      </c>
      <c r="E932" t="str">
        <f>+VLOOKUP(F932,'[1]DIVIPOLA MPIO'!$A$5:$B$1125,2,0)</f>
        <v>Tolima</v>
      </c>
      <c r="F932" t="s">
        <v>455</v>
      </c>
      <c r="G932" t="s">
        <v>135</v>
      </c>
      <c r="H932" t="s">
        <v>110</v>
      </c>
      <c r="I932" t="s">
        <v>92</v>
      </c>
      <c r="J932" t="s">
        <v>16</v>
      </c>
      <c r="K932" s="2">
        <v>4</v>
      </c>
      <c r="L932" s="2">
        <v>25</v>
      </c>
      <c r="M932" s="25">
        <v>100</v>
      </c>
      <c r="N932" s="40">
        <f t="shared" si="86"/>
        <v>3</v>
      </c>
      <c r="O932" s="41" t="str">
        <f t="shared" si="87"/>
        <v>10</v>
      </c>
      <c r="P932" s="41" t="str">
        <f t="shared" si="88"/>
        <v>0</v>
      </c>
      <c r="Q932" s="42">
        <f t="shared" si="89"/>
        <v>600</v>
      </c>
      <c r="R932" s="42">
        <f t="shared" si="90"/>
        <v>10</v>
      </c>
      <c r="U932" s="39"/>
      <c r="V932" s="39"/>
      <c r="W932" s="10"/>
      <c r="X932" s="6"/>
    </row>
    <row r="933" spans="1:24">
      <c r="A933" s="44">
        <v>45444</v>
      </c>
      <c r="B933" s="1" t="str">
        <f t="shared" si="85"/>
        <v>junio</v>
      </c>
      <c r="C933" t="s">
        <v>105</v>
      </c>
      <c r="D933" t="s">
        <v>106</v>
      </c>
      <c r="E933" t="str">
        <f>+VLOOKUP(F933,'[1]DIVIPOLA MPIO'!$A$5:$B$1125,2,0)</f>
        <v>Tolima</v>
      </c>
      <c r="F933" t="s">
        <v>455</v>
      </c>
      <c r="G933" t="s">
        <v>136</v>
      </c>
      <c r="H933" t="s">
        <v>110</v>
      </c>
      <c r="I933" t="s">
        <v>92</v>
      </c>
      <c r="J933" t="s">
        <v>16</v>
      </c>
      <c r="K933" s="2">
        <v>14</v>
      </c>
      <c r="L933" s="2">
        <v>88</v>
      </c>
      <c r="M933" s="25">
        <v>330</v>
      </c>
      <c r="N933" s="40">
        <f t="shared" si="86"/>
        <v>3</v>
      </c>
      <c r="O933" s="41" t="str">
        <f t="shared" si="87"/>
        <v>33</v>
      </c>
      <c r="P933" s="41" t="str">
        <f t="shared" si="88"/>
        <v>0</v>
      </c>
      <c r="Q933" s="42">
        <f t="shared" si="89"/>
        <v>1980</v>
      </c>
      <c r="R933" s="42">
        <f t="shared" si="90"/>
        <v>33</v>
      </c>
      <c r="U933" s="39"/>
      <c r="V933" s="39"/>
      <c r="W933" s="10"/>
      <c r="X933" s="6"/>
    </row>
    <row r="934" spans="1:24">
      <c r="A934" s="44">
        <v>45444</v>
      </c>
      <c r="B934" s="1" t="str">
        <f t="shared" si="85"/>
        <v>junio</v>
      </c>
      <c r="C934" t="s">
        <v>105</v>
      </c>
      <c r="D934" t="s">
        <v>106</v>
      </c>
      <c r="E934" t="str">
        <f>+VLOOKUP(F934,'[1]DIVIPOLA MPIO'!$A$5:$B$1125,2,0)</f>
        <v>Tolima</v>
      </c>
      <c r="F934" t="s">
        <v>455</v>
      </c>
      <c r="G934" t="s">
        <v>136</v>
      </c>
      <c r="H934" t="s">
        <v>111</v>
      </c>
      <c r="I934" t="s">
        <v>92</v>
      </c>
      <c r="J934" t="s">
        <v>16</v>
      </c>
      <c r="K934" s="2">
        <v>10</v>
      </c>
      <c r="L934" s="2">
        <v>63</v>
      </c>
      <c r="M934" s="25">
        <v>230</v>
      </c>
      <c r="N934" s="40">
        <f t="shared" si="86"/>
        <v>3</v>
      </c>
      <c r="O934" s="41" t="str">
        <f t="shared" si="87"/>
        <v>23</v>
      </c>
      <c r="P934" s="41" t="str">
        <f t="shared" si="88"/>
        <v>0</v>
      </c>
      <c r="Q934" s="42">
        <f t="shared" si="89"/>
        <v>1380</v>
      </c>
      <c r="R934" s="42">
        <f t="shared" si="90"/>
        <v>23</v>
      </c>
      <c r="U934" s="39"/>
      <c r="V934" s="39"/>
      <c r="W934" s="10"/>
      <c r="X934" s="6"/>
    </row>
    <row r="935" spans="1:24">
      <c r="A935" s="44">
        <v>45444</v>
      </c>
      <c r="B935" s="1" t="str">
        <f t="shared" si="85"/>
        <v>junio</v>
      </c>
      <c r="C935" t="s">
        <v>105</v>
      </c>
      <c r="D935" t="s">
        <v>106</v>
      </c>
      <c r="E935" t="str">
        <f>+VLOOKUP(F935,'[1]DIVIPOLA MPIO'!$A$5:$B$1125,2,0)</f>
        <v>Tolima</v>
      </c>
      <c r="F935" t="s">
        <v>455</v>
      </c>
      <c r="G935" t="s">
        <v>137</v>
      </c>
      <c r="H935" t="s">
        <v>110</v>
      </c>
      <c r="I935" t="s">
        <v>92</v>
      </c>
      <c r="J935" t="s">
        <v>16</v>
      </c>
      <c r="K935" s="2">
        <v>64</v>
      </c>
      <c r="L935" s="2">
        <v>400</v>
      </c>
      <c r="M935" s="25">
        <v>1600</v>
      </c>
      <c r="N935" s="40">
        <f t="shared" si="86"/>
        <v>4</v>
      </c>
      <c r="O935" s="41" t="str">
        <f t="shared" si="87"/>
        <v>16</v>
      </c>
      <c r="P935" s="41" t="str">
        <f t="shared" si="88"/>
        <v>00</v>
      </c>
      <c r="Q935" s="42">
        <f t="shared" si="89"/>
        <v>960</v>
      </c>
      <c r="R935" s="42">
        <f t="shared" si="90"/>
        <v>16</v>
      </c>
      <c r="U935" s="39"/>
      <c r="V935" s="39"/>
      <c r="W935" s="10"/>
      <c r="X935" s="6"/>
    </row>
    <row r="936" spans="1:24">
      <c r="A936" s="44">
        <v>45444</v>
      </c>
      <c r="B936" s="1" t="str">
        <f t="shared" si="85"/>
        <v>junio</v>
      </c>
      <c r="C936" t="s">
        <v>105</v>
      </c>
      <c r="D936" t="s">
        <v>106</v>
      </c>
      <c r="E936" t="str">
        <f>+VLOOKUP(F936,'[1]DIVIPOLA MPIO'!$A$5:$B$1125,2,0)</f>
        <v>Tolima</v>
      </c>
      <c r="F936" t="s">
        <v>455</v>
      </c>
      <c r="G936" t="s">
        <v>137</v>
      </c>
      <c r="H936" t="s">
        <v>110</v>
      </c>
      <c r="I936" t="s">
        <v>92</v>
      </c>
      <c r="J936" t="s">
        <v>404</v>
      </c>
      <c r="K936" s="2">
        <v>4</v>
      </c>
      <c r="L936" s="2">
        <v>25</v>
      </c>
      <c r="M936" s="25">
        <v>100</v>
      </c>
      <c r="N936" s="40">
        <f t="shared" si="86"/>
        <v>3</v>
      </c>
      <c r="O936" s="41" t="str">
        <f t="shared" si="87"/>
        <v>10</v>
      </c>
      <c r="P936" s="41" t="str">
        <f t="shared" si="88"/>
        <v>0</v>
      </c>
      <c r="Q936" s="42">
        <f t="shared" si="89"/>
        <v>600</v>
      </c>
      <c r="R936" s="42">
        <f t="shared" si="90"/>
        <v>10</v>
      </c>
      <c r="U936" s="39"/>
      <c r="V936" s="39"/>
      <c r="W936" s="10"/>
      <c r="X936" s="6"/>
    </row>
    <row r="937" spans="1:24">
      <c r="A937" s="44">
        <v>45444</v>
      </c>
      <c r="B937" s="1" t="str">
        <f t="shared" si="85"/>
        <v>junio</v>
      </c>
      <c r="C937" t="s">
        <v>105</v>
      </c>
      <c r="D937" t="s">
        <v>106</v>
      </c>
      <c r="E937" t="str">
        <f>+VLOOKUP(F937,'[1]DIVIPOLA MPIO'!$A$5:$B$1125,2,0)</f>
        <v>Tolima</v>
      </c>
      <c r="F937" t="s">
        <v>455</v>
      </c>
      <c r="G937" t="s">
        <v>137</v>
      </c>
      <c r="H937" t="s">
        <v>111</v>
      </c>
      <c r="I937" t="s">
        <v>92</v>
      </c>
      <c r="J937" t="s">
        <v>16</v>
      </c>
      <c r="K937" s="2">
        <v>8</v>
      </c>
      <c r="L937" s="2">
        <v>50</v>
      </c>
      <c r="M937" s="25">
        <v>200</v>
      </c>
      <c r="N937" s="40">
        <f t="shared" si="86"/>
        <v>3</v>
      </c>
      <c r="O937" s="41" t="str">
        <f t="shared" si="87"/>
        <v>20</v>
      </c>
      <c r="P937" s="41" t="str">
        <f t="shared" si="88"/>
        <v>0</v>
      </c>
      <c r="Q937" s="42">
        <f t="shared" si="89"/>
        <v>1200</v>
      </c>
      <c r="R937" s="42">
        <f t="shared" si="90"/>
        <v>20</v>
      </c>
      <c r="U937" s="39"/>
      <c r="V937" s="39"/>
      <c r="W937" s="10"/>
      <c r="X937" s="6"/>
    </row>
    <row r="938" spans="1:24">
      <c r="A938" s="44">
        <v>45444</v>
      </c>
      <c r="B938" s="1" t="str">
        <f t="shared" si="85"/>
        <v>junio</v>
      </c>
      <c r="C938" t="s">
        <v>105</v>
      </c>
      <c r="D938" t="s">
        <v>106</v>
      </c>
      <c r="E938" t="str">
        <f>+VLOOKUP(F938,'[1]DIVIPOLA MPIO'!$A$5:$B$1125,2,0)</f>
        <v>Huila</v>
      </c>
      <c r="F938" t="s">
        <v>138</v>
      </c>
      <c r="G938" t="s">
        <v>139</v>
      </c>
      <c r="H938" t="s">
        <v>117</v>
      </c>
      <c r="I938" t="s">
        <v>92</v>
      </c>
      <c r="J938" t="s">
        <v>16</v>
      </c>
      <c r="K938" s="2">
        <v>6</v>
      </c>
      <c r="L938" s="2">
        <v>38</v>
      </c>
      <c r="M938" s="25">
        <v>130</v>
      </c>
      <c r="N938" s="40">
        <f t="shared" si="86"/>
        <v>3</v>
      </c>
      <c r="O938" s="41" t="str">
        <f t="shared" si="87"/>
        <v>13</v>
      </c>
      <c r="P938" s="41" t="str">
        <f t="shared" si="88"/>
        <v>0</v>
      </c>
      <c r="Q938" s="42">
        <f t="shared" si="89"/>
        <v>780</v>
      </c>
      <c r="R938" s="42">
        <f t="shared" si="90"/>
        <v>13</v>
      </c>
      <c r="U938" s="39"/>
      <c r="V938" s="39"/>
      <c r="W938" s="10"/>
      <c r="X938" s="6"/>
    </row>
    <row r="939" spans="1:24">
      <c r="A939" s="44">
        <v>45444</v>
      </c>
      <c r="B939" s="1" t="str">
        <f t="shared" si="85"/>
        <v>junio</v>
      </c>
      <c r="C939" t="s">
        <v>105</v>
      </c>
      <c r="D939" t="s">
        <v>106</v>
      </c>
      <c r="E939" t="str">
        <f>+VLOOKUP(F939,'[1]DIVIPOLA MPIO'!$A$5:$B$1125,2,0)</f>
        <v>Huila</v>
      </c>
      <c r="F939" t="s">
        <v>138</v>
      </c>
      <c r="G939" t="s">
        <v>140</v>
      </c>
      <c r="H939" t="s">
        <v>117</v>
      </c>
      <c r="I939" t="s">
        <v>92</v>
      </c>
      <c r="J939" t="s">
        <v>16</v>
      </c>
      <c r="K939" s="2">
        <v>8</v>
      </c>
      <c r="L939" s="2">
        <v>50</v>
      </c>
      <c r="M939" s="25">
        <v>200</v>
      </c>
      <c r="N939" s="40">
        <f t="shared" si="86"/>
        <v>3</v>
      </c>
      <c r="O939" s="41" t="str">
        <f t="shared" si="87"/>
        <v>20</v>
      </c>
      <c r="P939" s="41" t="str">
        <f t="shared" si="88"/>
        <v>0</v>
      </c>
      <c r="Q939" s="42">
        <f t="shared" si="89"/>
        <v>1200</v>
      </c>
      <c r="R939" s="42">
        <f t="shared" si="90"/>
        <v>20</v>
      </c>
      <c r="U939" s="39"/>
      <c r="V939" s="39"/>
      <c r="W939" s="10"/>
      <c r="X939" s="6"/>
    </row>
    <row r="940" spans="1:24">
      <c r="A940" s="44">
        <v>45444</v>
      </c>
      <c r="B940" s="1" t="str">
        <f t="shared" si="85"/>
        <v>junio</v>
      </c>
      <c r="C940" t="s">
        <v>105</v>
      </c>
      <c r="D940" t="s">
        <v>106</v>
      </c>
      <c r="E940" t="str">
        <f>+VLOOKUP(F940,'[1]DIVIPOLA MPIO'!$A$5:$B$1125,2,0)</f>
        <v>Tolima</v>
      </c>
      <c r="F940" t="s">
        <v>141</v>
      </c>
      <c r="G940" t="s">
        <v>405</v>
      </c>
      <c r="H940" t="s">
        <v>111</v>
      </c>
      <c r="I940" t="s">
        <v>92</v>
      </c>
      <c r="J940" t="s">
        <v>16</v>
      </c>
      <c r="K940" s="2">
        <v>4</v>
      </c>
      <c r="L940" s="2">
        <v>25</v>
      </c>
      <c r="M940" s="25">
        <v>100</v>
      </c>
      <c r="N940" s="40">
        <f t="shared" si="86"/>
        <v>3</v>
      </c>
      <c r="O940" s="41" t="str">
        <f t="shared" si="87"/>
        <v>10</v>
      </c>
      <c r="P940" s="41" t="str">
        <f t="shared" si="88"/>
        <v>0</v>
      </c>
      <c r="Q940" s="42">
        <f t="shared" si="89"/>
        <v>600</v>
      </c>
      <c r="R940" s="42">
        <f t="shared" si="90"/>
        <v>10</v>
      </c>
      <c r="U940" s="39"/>
      <c r="V940" s="39"/>
      <c r="W940" s="10"/>
      <c r="X940" s="6"/>
    </row>
    <row r="941" spans="1:24">
      <c r="A941" s="44">
        <v>45444</v>
      </c>
      <c r="B941" s="1" t="str">
        <f t="shared" si="85"/>
        <v>junio</v>
      </c>
      <c r="C941" t="s">
        <v>105</v>
      </c>
      <c r="D941" t="s">
        <v>106</v>
      </c>
      <c r="E941" t="str">
        <f>+VLOOKUP(F941,'[1]DIVIPOLA MPIO'!$A$5:$B$1125,2,0)</f>
        <v>Tolima</v>
      </c>
      <c r="F941" t="s">
        <v>141</v>
      </c>
      <c r="G941" t="s">
        <v>142</v>
      </c>
      <c r="H941" t="s">
        <v>110</v>
      </c>
      <c r="I941" t="s">
        <v>92</v>
      </c>
      <c r="J941" t="s">
        <v>16</v>
      </c>
      <c r="K941" s="2">
        <v>4</v>
      </c>
      <c r="L941" s="2">
        <v>25</v>
      </c>
      <c r="M941" s="25">
        <v>100</v>
      </c>
      <c r="N941" s="40">
        <f t="shared" si="86"/>
        <v>3</v>
      </c>
      <c r="O941" s="41" t="str">
        <f t="shared" si="87"/>
        <v>10</v>
      </c>
      <c r="P941" s="41" t="str">
        <f t="shared" si="88"/>
        <v>0</v>
      </c>
      <c r="Q941" s="42">
        <f t="shared" si="89"/>
        <v>600</v>
      </c>
      <c r="R941" s="42">
        <f t="shared" si="90"/>
        <v>10</v>
      </c>
      <c r="U941" s="39"/>
      <c r="V941" s="39"/>
      <c r="W941" s="10"/>
      <c r="X941" s="6"/>
    </row>
    <row r="942" spans="1:24">
      <c r="A942" s="44">
        <v>45444</v>
      </c>
      <c r="B942" s="1" t="str">
        <f t="shared" si="85"/>
        <v>junio</v>
      </c>
      <c r="C942" t="s">
        <v>105</v>
      </c>
      <c r="D942" t="s">
        <v>106</v>
      </c>
      <c r="E942" t="str">
        <f>+VLOOKUP(F942,'[1]DIVIPOLA MPIO'!$A$5:$B$1125,2,0)</f>
        <v>Tolima</v>
      </c>
      <c r="F942" t="s">
        <v>141</v>
      </c>
      <c r="G942" t="s">
        <v>142</v>
      </c>
      <c r="H942" t="s">
        <v>111</v>
      </c>
      <c r="I942" t="s">
        <v>92</v>
      </c>
      <c r="J942" t="s">
        <v>16</v>
      </c>
      <c r="K942" s="2">
        <v>2</v>
      </c>
      <c r="L942" s="2">
        <v>13</v>
      </c>
      <c r="M942" s="25">
        <v>30</v>
      </c>
      <c r="N942" s="40">
        <f t="shared" si="86"/>
        <v>2</v>
      </c>
      <c r="O942" s="41" t="str">
        <f t="shared" si="87"/>
        <v>30</v>
      </c>
      <c r="P942" s="41">
        <f t="shared" si="88"/>
        <v>0</v>
      </c>
      <c r="Q942" s="42">
        <f t="shared" si="89"/>
        <v>1800</v>
      </c>
      <c r="R942" s="42">
        <f t="shared" si="90"/>
        <v>30</v>
      </c>
      <c r="U942" s="39"/>
      <c r="V942" s="39"/>
      <c r="W942" s="10"/>
      <c r="X942" s="6"/>
    </row>
    <row r="943" spans="1:24">
      <c r="A943" s="44">
        <v>45444</v>
      </c>
      <c r="B943" s="1" t="str">
        <f t="shared" si="85"/>
        <v>junio</v>
      </c>
      <c r="C943" t="s">
        <v>105</v>
      </c>
      <c r="D943" t="s">
        <v>106</v>
      </c>
      <c r="E943" t="str">
        <f>+VLOOKUP(F943,'[1]DIVIPOLA MPIO'!$A$5:$B$1125,2,0)</f>
        <v>Tolima</v>
      </c>
      <c r="F943" t="s">
        <v>141</v>
      </c>
      <c r="G943" t="s">
        <v>143</v>
      </c>
      <c r="H943" t="s">
        <v>110</v>
      </c>
      <c r="I943" t="s">
        <v>92</v>
      </c>
      <c r="J943" t="s">
        <v>16</v>
      </c>
      <c r="K943" s="2">
        <v>10</v>
      </c>
      <c r="L943" s="2">
        <v>63</v>
      </c>
      <c r="M943" s="25">
        <v>230</v>
      </c>
      <c r="N943" s="40">
        <f t="shared" si="86"/>
        <v>3</v>
      </c>
      <c r="O943" s="41" t="str">
        <f t="shared" si="87"/>
        <v>23</v>
      </c>
      <c r="P943" s="41" t="str">
        <f t="shared" si="88"/>
        <v>0</v>
      </c>
      <c r="Q943" s="42">
        <f t="shared" si="89"/>
        <v>1380</v>
      </c>
      <c r="R943" s="42">
        <f t="shared" si="90"/>
        <v>23</v>
      </c>
      <c r="U943" s="39"/>
      <c r="V943" s="39"/>
      <c r="W943" s="10"/>
      <c r="X943" s="6"/>
    </row>
    <row r="944" spans="1:24">
      <c r="A944" s="44">
        <v>45444</v>
      </c>
      <c r="B944" s="1" t="str">
        <f t="shared" si="85"/>
        <v>junio</v>
      </c>
      <c r="C944" t="s">
        <v>105</v>
      </c>
      <c r="D944" t="s">
        <v>106</v>
      </c>
      <c r="E944" t="str">
        <f>+VLOOKUP(F944,'[1]DIVIPOLA MPIO'!$A$5:$B$1125,2,0)</f>
        <v>Tolima</v>
      </c>
      <c r="F944" t="s">
        <v>141</v>
      </c>
      <c r="G944" t="s">
        <v>143</v>
      </c>
      <c r="H944" t="s">
        <v>111</v>
      </c>
      <c r="I944" t="s">
        <v>92</v>
      </c>
      <c r="J944" t="s">
        <v>16</v>
      </c>
      <c r="K944" s="2">
        <v>12</v>
      </c>
      <c r="L944" s="2">
        <v>75</v>
      </c>
      <c r="M944" s="25">
        <v>300</v>
      </c>
      <c r="N944" s="40">
        <f t="shared" si="86"/>
        <v>3</v>
      </c>
      <c r="O944" s="41" t="str">
        <f t="shared" si="87"/>
        <v>30</v>
      </c>
      <c r="P944" s="41" t="str">
        <f t="shared" si="88"/>
        <v>0</v>
      </c>
      <c r="Q944" s="42">
        <f t="shared" si="89"/>
        <v>1800</v>
      </c>
      <c r="R944" s="42">
        <f t="shared" si="90"/>
        <v>30</v>
      </c>
      <c r="U944" s="39"/>
      <c r="V944" s="39"/>
      <c r="W944" s="10"/>
      <c r="X944" s="6"/>
    </row>
    <row r="945" spans="1:24">
      <c r="A945" s="44">
        <v>45444</v>
      </c>
      <c r="B945" s="1" t="str">
        <f t="shared" si="85"/>
        <v>junio</v>
      </c>
      <c r="C945" t="s">
        <v>105</v>
      </c>
      <c r="D945" t="s">
        <v>106</v>
      </c>
      <c r="E945" t="str">
        <f>+VLOOKUP(F945,'[1]DIVIPOLA MPIO'!$A$5:$B$1125,2,0)</f>
        <v>Huila</v>
      </c>
      <c r="F945" t="s">
        <v>145</v>
      </c>
      <c r="G945" t="s">
        <v>146</v>
      </c>
      <c r="H945" t="s">
        <v>117</v>
      </c>
      <c r="I945" t="s">
        <v>92</v>
      </c>
      <c r="J945" t="s">
        <v>16</v>
      </c>
      <c r="K945" s="2">
        <v>6</v>
      </c>
      <c r="L945" s="2">
        <v>38</v>
      </c>
      <c r="M945" s="25">
        <v>130</v>
      </c>
      <c r="N945" s="40">
        <f t="shared" si="86"/>
        <v>3</v>
      </c>
      <c r="O945" s="41" t="str">
        <f t="shared" si="87"/>
        <v>13</v>
      </c>
      <c r="P945" s="41" t="str">
        <f t="shared" si="88"/>
        <v>0</v>
      </c>
      <c r="Q945" s="42">
        <f t="shared" si="89"/>
        <v>780</v>
      </c>
      <c r="R945" s="42">
        <f t="shared" si="90"/>
        <v>13</v>
      </c>
      <c r="U945" s="39"/>
      <c r="V945" s="39"/>
      <c r="W945" s="10"/>
      <c r="X945" s="6"/>
    </row>
    <row r="946" spans="1:24">
      <c r="A946" s="44">
        <v>45444</v>
      </c>
      <c r="B946" s="1" t="str">
        <f t="shared" si="85"/>
        <v>junio</v>
      </c>
      <c r="C946" t="s">
        <v>105</v>
      </c>
      <c r="D946" t="s">
        <v>106</v>
      </c>
      <c r="E946" t="str">
        <f>+VLOOKUP(F946,'[1]DIVIPOLA MPIO'!$A$5:$B$1125,2,0)</f>
        <v>Tolima</v>
      </c>
      <c r="F946" t="s">
        <v>149</v>
      </c>
      <c r="G946" t="s">
        <v>150</v>
      </c>
      <c r="H946" t="s">
        <v>111</v>
      </c>
      <c r="I946" t="s">
        <v>92</v>
      </c>
      <c r="J946" t="s">
        <v>16</v>
      </c>
      <c r="K946" s="2">
        <v>12</v>
      </c>
      <c r="L946" s="2">
        <v>75</v>
      </c>
      <c r="M946" s="25">
        <v>300</v>
      </c>
      <c r="N946" s="40">
        <f t="shared" si="86"/>
        <v>3</v>
      </c>
      <c r="O946" s="41" t="str">
        <f t="shared" si="87"/>
        <v>30</v>
      </c>
      <c r="P946" s="41" t="str">
        <f t="shared" si="88"/>
        <v>0</v>
      </c>
      <c r="Q946" s="42">
        <f t="shared" si="89"/>
        <v>1800</v>
      </c>
      <c r="R946" s="42">
        <f t="shared" si="90"/>
        <v>30</v>
      </c>
      <c r="U946" s="39"/>
      <c r="V946" s="39"/>
      <c r="W946" s="10"/>
      <c r="X946" s="6"/>
    </row>
    <row r="947" spans="1:24">
      <c r="A947" s="44">
        <v>45444</v>
      </c>
      <c r="B947" s="1" t="str">
        <f t="shared" si="85"/>
        <v>junio</v>
      </c>
      <c r="C947" t="s">
        <v>105</v>
      </c>
      <c r="D947" t="s">
        <v>106</v>
      </c>
      <c r="E947" t="str">
        <f>+VLOOKUP(F947,'[1]DIVIPOLA MPIO'!$A$5:$B$1125,2,0)</f>
        <v>Tolima</v>
      </c>
      <c r="F947" t="s">
        <v>149</v>
      </c>
      <c r="G947" t="s">
        <v>150</v>
      </c>
      <c r="H947" t="s">
        <v>111</v>
      </c>
      <c r="I947" t="s">
        <v>92</v>
      </c>
      <c r="J947" t="s">
        <v>123</v>
      </c>
      <c r="K947" s="2">
        <v>4</v>
      </c>
      <c r="L947" s="2">
        <v>25</v>
      </c>
      <c r="M947" s="25">
        <v>100</v>
      </c>
      <c r="N947" s="40">
        <f t="shared" si="86"/>
        <v>3</v>
      </c>
      <c r="O947" s="41" t="str">
        <f t="shared" si="87"/>
        <v>10</v>
      </c>
      <c r="P947" s="41" t="str">
        <f t="shared" si="88"/>
        <v>0</v>
      </c>
      <c r="Q947" s="42">
        <f t="shared" si="89"/>
        <v>600</v>
      </c>
      <c r="R947" s="42">
        <f t="shared" si="90"/>
        <v>10</v>
      </c>
      <c r="U947" s="39"/>
      <c r="V947" s="39"/>
      <c r="W947" s="10"/>
      <c r="X947" s="6"/>
    </row>
    <row r="948" spans="1:24">
      <c r="A948" s="44">
        <v>45444</v>
      </c>
      <c r="B948" s="1" t="str">
        <f t="shared" si="85"/>
        <v>junio</v>
      </c>
      <c r="C948" t="s">
        <v>346</v>
      </c>
      <c r="D948" t="s">
        <v>347</v>
      </c>
      <c r="E948" t="str">
        <f>+VLOOKUP(F948,'[1]DIVIPOLA MPIO'!$A$5:$B$1125,2,0)</f>
        <v>Casanare</v>
      </c>
      <c r="F948" t="s">
        <v>465</v>
      </c>
      <c r="G948" t="s">
        <v>348</v>
      </c>
      <c r="H948" t="s">
        <v>374</v>
      </c>
      <c r="I948" t="s">
        <v>15</v>
      </c>
      <c r="J948" t="s">
        <v>16</v>
      </c>
      <c r="K948" s="2">
        <v>7</v>
      </c>
      <c r="L948" s="2">
        <v>1350</v>
      </c>
      <c r="M948" s="25">
        <v>2230</v>
      </c>
      <c r="N948" s="40">
        <f t="shared" si="86"/>
        <v>4</v>
      </c>
      <c r="O948" s="41" t="str">
        <f t="shared" si="87"/>
        <v>22</v>
      </c>
      <c r="P948" s="41" t="str">
        <f t="shared" si="88"/>
        <v>30</v>
      </c>
      <c r="Q948" s="42">
        <f t="shared" si="89"/>
        <v>1350</v>
      </c>
      <c r="R948" s="42">
        <f t="shared" si="90"/>
        <v>22.5</v>
      </c>
      <c r="U948" s="39"/>
      <c r="V948" s="39"/>
      <c r="W948" s="10"/>
      <c r="X948" s="6"/>
    </row>
    <row r="949" spans="1:24">
      <c r="A949" s="44">
        <v>45444</v>
      </c>
      <c r="B949" s="1" t="str">
        <f t="shared" si="85"/>
        <v>junio</v>
      </c>
      <c r="C949" t="s">
        <v>346</v>
      </c>
      <c r="D949" t="s">
        <v>347</v>
      </c>
      <c r="E949" t="str">
        <f>+VLOOKUP(F949,'[1]DIVIPOLA MPIO'!$A$5:$B$1125,2,0)</f>
        <v>Casanare</v>
      </c>
      <c r="F949" t="s">
        <v>465</v>
      </c>
      <c r="G949" t="s">
        <v>348</v>
      </c>
      <c r="H949" t="s">
        <v>375</v>
      </c>
      <c r="I949" t="s">
        <v>15</v>
      </c>
      <c r="J949" t="s">
        <v>16</v>
      </c>
      <c r="K949" s="2">
        <v>7</v>
      </c>
      <c r="L949" s="2">
        <v>1300</v>
      </c>
      <c r="M949" s="25">
        <v>2140</v>
      </c>
      <c r="N949" s="40">
        <f t="shared" si="86"/>
        <v>4</v>
      </c>
      <c r="O949" s="41" t="str">
        <f t="shared" si="87"/>
        <v>21</v>
      </c>
      <c r="P949" s="41" t="str">
        <f t="shared" si="88"/>
        <v>40</v>
      </c>
      <c r="Q949" s="42">
        <f t="shared" si="89"/>
        <v>1300</v>
      </c>
      <c r="R949" s="42">
        <f t="shared" si="90"/>
        <v>21.666666666666668</v>
      </c>
      <c r="U949" s="39"/>
      <c r="V949" s="39"/>
      <c r="W949" s="10"/>
      <c r="X949" s="6"/>
    </row>
    <row r="950" spans="1:24">
      <c r="A950" s="44">
        <v>45444</v>
      </c>
      <c r="B950" s="1" t="str">
        <f t="shared" si="85"/>
        <v>junio</v>
      </c>
      <c r="C950" t="s">
        <v>275</v>
      </c>
      <c r="D950" t="s">
        <v>276</v>
      </c>
      <c r="E950" t="str">
        <f>+VLOOKUP(F950,'[1]DIVIPOLA MPIO'!$A$5:$B$1125,2,0)</f>
        <v>Casanare</v>
      </c>
      <c r="F950" t="s">
        <v>201</v>
      </c>
      <c r="G950" t="s">
        <v>277</v>
      </c>
      <c r="H950" t="s">
        <v>279</v>
      </c>
      <c r="I950" t="s">
        <v>15</v>
      </c>
      <c r="J950" t="s">
        <v>16</v>
      </c>
      <c r="K950" s="2">
        <v>206</v>
      </c>
      <c r="L950" s="2">
        <v>3988</v>
      </c>
      <c r="M950" s="25">
        <v>5141</v>
      </c>
      <c r="N950" s="40">
        <f t="shared" si="86"/>
        <v>4</v>
      </c>
      <c r="O950" s="41" t="str">
        <f t="shared" si="87"/>
        <v>51</v>
      </c>
      <c r="P950" s="41" t="str">
        <f t="shared" si="88"/>
        <v>41</v>
      </c>
      <c r="Q950" s="42">
        <f t="shared" si="89"/>
        <v>3101</v>
      </c>
      <c r="R950" s="42">
        <f t="shared" si="90"/>
        <v>51.68333333333333</v>
      </c>
      <c r="U950" s="39"/>
      <c r="V950" s="39"/>
      <c r="W950" s="10"/>
      <c r="X950" s="6"/>
    </row>
    <row r="951" spans="1:24">
      <c r="A951" s="44">
        <v>45444</v>
      </c>
      <c r="B951" s="1" t="str">
        <f t="shared" si="85"/>
        <v>junio</v>
      </c>
      <c r="C951" t="s">
        <v>275</v>
      </c>
      <c r="D951" t="s">
        <v>276</v>
      </c>
      <c r="E951" t="str">
        <f>+VLOOKUP(F951,'[1]DIVIPOLA MPIO'!$A$5:$B$1125,2,0)</f>
        <v>Casanare</v>
      </c>
      <c r="F951" t="s">
        <v>201</v>
      </c>
      <c r="G951" t="s">
        <v>277</v>
      </c>
      <c r="H951" t="s">
        <v>280</v>
      </c>
      <c r="I951" t="s">
        <v>15</v>
      </c>
      <c r="J951" t="s">
        <v>16</v>
      </c>
      <c r="K951" s="2">
        <v>88</v>
      </c>
      <c r="L951" s="2">
        <v>3895</v>
      </c>
      <c r="M951" s="25">
        <v>2212</v>
      </c>
      <c r="N951" s="40">
        <f t="shared" si="86"/>
        <v>4</v>
      </c>
      <c r="O951" s="41" t="str">
        <f t="shared" si="87"/>
        <v>22</v>
      </c>
      <c r="P951" s="41" t="str">
        <f t="shared" si="88"/>
        <v>12</v>
      </c>
      <c r="Q951" s="42">
        <f t="shared" si="89"/>
        <v>1332</v>
      </c>
      <c r="R951" s="42">
        <f t="shared" si="90"/>
        <v>22.2</v>
      </c>
      <c r="U951" s="39"/>
      <c r="V951" s="39"/>
      <c r="W951" s="10"/>
      <c r="X951" s="6"/>
    </row>
    <row r="952" spans="1:24">
      <c r="A952" s="44">
        <v>45444</v>
      </c>
      <c r="B952" s="1" t="str">
        <f t="shared" si="85"/>
        <v>junio</v>
      </c>
      <c r="C952" t="s">
        <v>151</v>
      </c>
      <c r="D952" t="s">
        <v>152</v>
      </c>
      <c r="E952" t="str">
        <f>+VLOOKUP(F952,'[1]DIVIPOLA MPIO'!$A$5:$B$1125,2,0)</f>
        <v>Casanare</v>
      </c>
      <c r="F952" t="s">
        <v>460</v>
      </c>
      <c r="G952" t="s">
        <v>154</v>
      </c>
      <c r="H952" t="s">
        <v>350</v>
      </c>
      <c r="I952" t="s">
        <v>15</v>
      </c>
      <c r="J952" t="s">
        <v>16</v>
      </c>
      <c r="K952" s="2">
        <v>17</v>
      </c>
      <c r="L952" s="2">
        <v>4380</v>
      </c>
      <c r="M952" s="25">
        <v>73</v>
      </c>
      <c r="N952" s="40">
        <f t="shared" si="86"/>
        <v>2</v>
      </c>
      <c r="O952" s="41" t="str">
        <f t="shared" si="87"/>
        <v>73</v>
      </c>
      <c r="P952" s="41">
        <f t="shared" si="88"/>
        <v>0</v>
      </c>
      <c r="Q952" s="42">
        <f t="shared" si="89"/>
        <v>4380</v>
      </c>
      <c r="R952" s="42">
        <f t="shared" si="90"/>
        <v>73</v>
      </c>
      <c r="U952" s="39"/>
      <c r="V952" s="39"/>
      <c r="W952" s="10"/>
      <c r="X952" s="6"/>
    </row>
    <row r="953" spans="1:24">
      <c r="A953" s="44">
        <v>45444</v>
      </c>
      <c r="B953" s="1" t="str">
        <f t="shared" si="85"/>
        <v>junio</v>
      </c>
      <c r="C953" t="s">
        <v>151</v>
      </c>
      <c r="D953" t="s">
        <v>152</v>
      </c>
      <c r="E953" t="str">
        <f>+VLOOKUP(F953,'[1]DIVIPOLA MPIO'!$A$5:$B$1125,2,0)</f>
        <v>Casanare</v>
      </c>
      <c r="F953" t="s">
        <v>460</v>
      </c>
      <c r="G953" t="s">
        <v>154</v>
      </c>
      <c r="H953" t="s">
        <v>155</v>
      </c>
      <c r="I953" t="s">
        <v>15</v>
      </c>
      <c r="J953" t="s">
        <v>16</v>
      </c>
      <c r="K953" s="2">
        <v>13</v>
      </c>
      <c r="L953" s="2">
        <v>2400</v>
      </c>
      <c r="M953" s="25">
        <v>40</v>
      </c>
      <c r="N953" s="40">
        <f t="shared" si="86"/>
        <v>2</v>
      </c>
      <c r="O953" s="41" t="str">
        <f t="shared" si="87"/>
        <v>40</v>
      </c>
      <c r="P953" s="41">
        <f t="shared" si="88"/>
        <v>0</v>
      </c>
      <c r="Q953" s="42">
        <f t="shared" si="89"/>
        <v>2400</v>
      </c>
      <c r="R953" s="42">
        <f t="shared" si="90"/>
        <v>40</v>
      </c>
      <c r="U953" s="39"/>
      <c r="V953" s="39"/>
      <c r="W953" s="10"/>
      <c r="X953" s="6"/>
    </row>
    <row r="954" spans="1:24">
      <c r="A954" s="44">
        <v>45444</v>
      </c>
      <c r="B954" s="1" t="str">
        <f t="shared" si="85"/>
        <v>junio</v>
      </c>
      <c r="C954" t="s">
        <v>151</v>
      </c>
      <c r="D954" t="s">
        <v>152</v>
      </c>
      <c r="E954" t="str">
        <f>+VLOOKUP(F954,'[1]DIVIPOLA MPIO'!$A$5:$B$1125,2,0)</f>
        <v>Casanare</v>
      </c>
      <c r="F954" t="s">
        <v>460</v>
      </c>
      <c r="G954" t="s">
        <v>154</v>
      </c>
      <c r="H954" t="s">
        <v>351</v>
      </c>
      <c r="I954" t="s">
        <v>157</v>
      </c>
      <c r="J954" t="s">
        <v>16</v>
      </c>
      <c r="K954" s="2">
        <v>16</v>
      </c>
      <c r="L954" s="2">
        <v>2760</v>
      </c>
      <c r="M954" s="25">
        <v>46</v>
      </c>
      <c r="N954" s="40">
        <f t="shared" si="86"/>
        <v>2</v>
      </c>
      <c r="O954" s="41" t="str">
        <f t="shared" si="87"/>
        <v>46</v>
      </c>
      <c r="P954" s="41">
        <f t="shared" si="88"/>
        <v>0</v>
      </c>
      <c r="Q954" s="42">
        <f t="shared" si="89"/>
        <v>2760</v>
      </c>
      <c r="R954" s="42">
        <f t="shared" si="90"/>
        <v>46</v>
      </c>
      <c r="U954" s="39"/>
      <c r="V954" s="39"/>
      <c r="W954" s="10"/>
      <c r="X954" s="6"/>
    </row>
    <row r="955" spans="1:24">
      <c r="A955" s="44">
        <v>45444</v>
      </c>
      <c r="B955" s="1" t="str">
        <f t="shared" si="85"/>
        <v>junio</v>
      </c>
      <c r="C955" t="s">
        <v>151</v>
      </c>
      <c r="D955" t="s">
        <v>152</v>
      </c>
      <c r="E955" t="str">
        <f>+VLOOKUP(F955,'[1]DIVIPOLA MPIO'!$A$5:$B$1125,2,0)</f>
        <v>Casanare</v>
      </c>
      <c r="F955" t="s">
        <v>460</v>
      </c>
      <c r="G955" t="s">
        <v>154</v>
      </c>
      <c r="H955" t="s">
        <v>406</v>
      </c>
      <c r="I955" t="s">
        <v>264</v>
      </c>
      <c r="J955" t="s">
        <v>16</v>
      </c>
      <c r="K955" s="2">
        <v>15</v>
      </c>
      <c r="L955" s="2">
        <v>2790</v>
      </c>
      <c r="M955" s="25">
        <v>4630</v>
      </c>
      <c r="N955" s="40">
        <f t="shared" si="86"/>
        <v>4</v>
      </c>
      <c r="O955" s="41" t="str">
        <f t="shared" si="87"/>
        <v>46</v>
      </c>
      <c r="P955" s="41" t="str">
        <f t="shared" si="88"/>
        <v>30</v>
      </c>
      <c r="Q955" s="42">
        <f t="shared" si="89"/>
        <v>2790</v>
      </c>
      <c r="R955" s="42">
        <f t="shared" si="90"/>
        <v>46.5</v>
      </c>
      <c r="U955" s="39"/>
      <c r="V955" s="39"/>
      <c r="W955" s="10"/>
      <c r="X955" s="6"/>
    </row>
    <row r="956" spans="1:24">
      <c r="A956" s="44">
        <v>45444</v>
      </c>
      <c r="B956" s="1" t="str">
        <f t="shared" si="85"/>
        <v>junio</v>
      </c>
      <c r="C956" t="s">
        <v>151</v>
      </c>
      <c r="D956" t="s">
        <v>152</v>
      </c>
      <c r="E956" t="str">
        <f>+VLOOKUP(F956,'[1]DIVIPOLA MPIO'!$A$5:$B$1125,2,0)</f>
        <v>Casanare</v>
      </c>
      <c r="F956" t="s">
        <v>460</v>
      </c>
      <c r="G956" t="s">
        <v>154</v>
      </c>
      <c r="H956" t="s">
        <v>156</v>
      </c>
      <c r="I956" t="s">
        <v>157</v>
      </c>
      <c r="J956" t="s">
        <v>16</v>
      </c>
      <c r="K956" s="2">
        <v>10</v>
      </c>
      <c r="L956" s="2">
        <v>2640</v>
      </c>
      <c r="M956" s="25">
        <v>44</v>
      </c>
      <c r="N956" s="40">
        <f t="shared" si="86"/>
        <v>2</v>
      </c>
      <c r="O956" s="41" t="str">
        <f t="shared" si="87"/>
        <v>44</v>
      </c>
      <c r="P956" s="41">
        <f t="shared" si="88"/>
        <v>0</v>
      </c>
      <c r="Q956" s="42">
        <f t="shared" si="89"/>
        <v>2640</v>
      </c>
      <c r="R956" s="42">
        <f t="shared" si="90"/>
        <v>44</v>
      </c>
      <c r="U956" s="39"/>
      <c r="V956" s="39"/>
      <c r="W956" s="10"/>
      <c r="X956" s="6"/>
    </row>
    <row r="957" spans="1:24">
      <c r="A957" s="44">
        <v>45444</v>
      </c>
      <c r="B957" s="1" t="str">
        <f t="shared" si="85"/>
        <v>junio</v>
      </c>
      <c r="C957" t="s">
        <v>151</v>
      </c>
      <c r="D957" t="s">
        <v>152</v>
      </c>
      <c r="E957" t="str">
        <f>+VLOOKUP(F957,'[1]DIVIPOLA MPIO'!$A$5:$B$1125,2,0)</f>
        <v>Meta</v>
      </c>
      <c r="F957" t="s">
        <v>457</v>
      </c>
      <c r="G957" t="s">
        <v>154</v>
      </c>
      <c r="H957" t="s">
        <v>352</v>
      </c>
      <c r="I957" t="s">
        <v>15</v>
      </c>
      <c r="J957" t="s">
        <v>16</v>
      </c>
      <c r="K957" s="2">
        <v>13</v>
      </c>
      <c r="L957" s="2">
        <v>2130</v>
      </c>
      <c r="M957" s="25">
        <v>3530</v>
      </c>
      <c r="N957" s="40">
        <f t="shared" si="86"/>
        <v>4</v>
      </c>
      <c r="O957" s="41" t="str">
        <f t="shared" si="87"/>
        <v>35</v>
      </c>
      <c r="P957" s="41" t="str">
        <f t="shared" si="88"/>
        <v>30</v>
      </c>
      <c r="Q957" s="42">
        <f t="shared" si="89"/>
        <v>2130</v>
      </c>
      <c r="R957" s="42">
        <f t="shared" si="90"/>
        <v>35.5</v>
      </c>
      <c r="U957" s="39"/>
      <c r="V957" s="39"/>
      <c r="W957" s="10"/>
      <c r="X957" s="6"/>
    </row>
    <row r="958" spans="1:24">
      <c r="A958" s="44">
        <v>45444</v>
      </c>
      <c r="B958" s="1" t="str">
        <f t="shared" si="85"/>
        <v>junio</v>
      </c>
      <c r="C958" t="s">
        <v>151</v>
      </c>
      <c r="D958" t="s">
        <v>152</v>
      </c>
      <c r="E958" t="str">
        <f>+VLOOKUP(F958,'[1]DIVIPOLA MPIO'!$A$5:$B$1125,2,0)</f>
        <v>Meta</v>
      </c>
      <c r="F958" t="s">
        <v>457</v>
      </c>
      <c r="G958" t="s">
        <v>159</v>
      </c>
      <c r="H958" t="s">
        <v>160</v>
      </c>
      <c r="I958" t="s">
        <v>15</v>
      </c>
      <c r="J958" t="s">
        <v>16</v>
      </c>
      <c r="K958" s="2">
        <v>14</v>
      </c>
      <c r="L958" s="2">
        <v>3870</v>
      </c>
      <c r="M958" s="25">
        <v>6430</v>
      </c>
      <c r="N958" s="40">
        <f t="shared" si="86"/>
        <v>4</v>
      </c>
      <c r="O958" s="41" t="str">
        <f t="shared" si="87"/>
        <v>64</v>
      </c>
      <c r="P958" s="41" t="str">
        <f t="shared" si="88"/>
        <v>30</v>
      </c>
      <c r="Q958" s="42">
        <f t="shared" si="89"/>
        <v>3870</v>
      </c>
      <c r="R958" s="42">
        <f t="shared" si="90"/>
        <v>64.5</v>
      </c>
      <c r="U958" s="39"/>
      <c r="V958" s="39"/>
      <c r="W958" s="10"/>
      <c r="X958" s="6"/>
    </row>
    <row r="959" spans="1:24">
      <c r="A959" s="44">
        <v>45444</v>
      </c>
      <c r="B959" s="1" t="str">
        <f t="shared" si="85"/>
        <v>junio</v>
      </c>
      <c r="C959" t="s">
        <v>151</v>
      </c>
      <c r="D959" t="s">
        <v>152</v>
      </c>
      <c r="E959" t="str">
        <f>+VLOOKUP(F959,'[1]DIVIPOLA MPIO'!$A$5:$B$1125,2,0)</f>
        <v>Meta</v>
      </c>
      <c r="F959" t="s">
        <v>457</v>
      </c>
      <c r="G959" t="s">
        <v>159</v>
      </c>
      <c r="H959" t="s">
        <v>161</v>
      </c>
      <c r="I959" t="s">
        <v>15</v>
      </c>
      <c r="J959" t="s">
        <v>16</v>
      </c>
      <c r="K959" s="2">
        <v>18</v>
      </c>
      <c r="L959" s="2">
        <v>4590</v>
      </c>
      <c r="M959" s="25">
        <v>7630</v>
      </c>
      <c r="N959" s="40">
        <f t="shared" si="86"/>
        <v>4</v>
      </c>
      <c r="O959" s="41" t="str">
        <f t="shared" si="87"/>
        <v>76</v>
      </c>
      <c r="P959" s="41" t="str">
        <f t="shared" si="88"/>
        <v>30</v>
      </c>
      <c r="Q959" s="42">
        <f t="shared" si="89"/>
        <v>4590</v>
      </c>
      <c r="R959" s="42">
        <f t="shared" si="90"/>
        <v>76.5</v>
      </c>
      <c r="U959" s="39"/>
      <c r="V959" s="39"/>
      <c r="W959" s="10"/>
      <c r="X959" s="6"/>
    </row>
    <row r="960" spans="1:24">
      <c r="A960" s="44">
        <v>45444</v>
      </c>
      <c r="B960" s="1" t="str">
        <f t="shared" si="85"/>
        <v>junio</v>
      </c>
      <c r="C960" t="s">
        <v>162</v>
      </c>
      <c r="D960" t="s">
        <v>163</v>
      </c>
      <c r="E960" t="str">
        <f>+VLOOKUP(F960,'[1]DIVIPOLA MPIO'!$A$5:$B$1125,2,0)</f>
        <v>Arauca</v>
      </c>
      <c r="F960" t="s">
        <v>459</v>
      </c>
      <c r="G960" t="s">
        <v>165</v>
      </c>
      <c r="H960" t="s">
        <v>166</v>
      </c>
      <c r="I960" t="s">
        <v>15</v>
      </c>
      <c r="J960" t="s">
        <v>16</v>
      </c>
      <c r="K960" s="2">
        <v>3</v>
      </c>
      <c r="L960" s="2">
        <v>105</v>
      </c>
      <c r="M960" s="25">
        <v>145</v>
      </c>
      <c r="N960" s="40">
        <f t="shared" si="86"/>
        <v>3</v>
      </c>
      <c r="O960" s="41" t="str">
        <f t="shared" si="87"/>
        <v>14</v>
      </c>
      <c r="P960" s="41" t="str">
        <f t="shared" si="88"/>
        <v>5</v>
      </c>
      <c r="Q960" s="42">
        <f t="shared" si="89"/>
        <v>845</v>
      </c>
      <c r="R960" s="42">
        <f t="shared" si="90"/>
        <v>14.083333333333334</v>
      </c>
      <c r="U960" s="39"/>
      <c r="V960" s="39"/>
      <c r="W960" s="10"/>
      <c r="X960" s="6"/>
    </row>
    <row r="961" spans="1:24">
      <c r="A961" s="44">
        <v>45444</v>
      </c>
      <c r="B961" s="1" t="str">
        <f t="shared" si="85"/>
        <v>junio</v>
      </c>
      <c r="C961" t="s">
        <v>167</v>
      </c>
      <c r="D961" t="s">
        <v>168</v>
      </c>
      <c r="E961" t="str">
        <f>+VLOOKUP(F961,'[1]DIVIPOLA MPIO'!$A$5:$B$1125,2,0)</f>
        <v>Casanare</v>
      </c>
      <c r="F961" t="s">
        <v>338</v>
      </c>
      <c r="G961" t="s">
        <v>353</v>
      </c>
      <c r="H961" t="s">
        <v>376</v>
      </c>
      <c r="I961" t="s">
        <v>92</v>
      </c>
      <c r="J961" t="s">
        <v>16</v>
      </c>
      <c r="K961" s="2">
        <v>453</v>
      </c>
      <c r="L961" s="2">
        <v>6900</v>
      </c>
      <c r="M961" s="25">
        <v>75</v>
      </c>
      <c r="N961" s="40">
        <f t="shared" si="86"/>
        <v>2</v>
      </c>
      <c r="O961" s="41" t="str">
        <f t="shared" si="87"/>
        <v>75</v>
      </c>
      <c r="P961" s="41">
        <f t="shared" si="88"/>
        <v>0</v>
      </c>
      <c r="Q961" s="42">
        <f t="shared" si="89"/>
        <v>4500</v>
      </c>
      <c r="R961" s="42">
        <f t="shared" si="90"/>
        <v>75</v>
      </c>
      <c r="U961" s="39"/>
      <c r="V961" s="39"/>
      <c r="W961" s="10"/>
      <c r="X961" s="6"/>
    </row>
    <row r="962" spans="1:24">
      <c r="A962" s="44">
        <v>45444</v>
      </c>
      <c r="B962" s="1" t="str">
        <f t="shared" si="85"/>
        <v>junio</v>
      </c>
      <c r="C962" t="s">
        <v>167</v>
      </c>
      <c r="D962" t="s">
        <v>168</v>
      </c>
      <c r="E962" t="str">
        <f>+VLOOKUP(F962,'[1]DIVIPOLA MPIO'!$A$5:$B$1125,2,0)</f>
        <v>Casanare</v>
      </c>
      <c r="F962" t="s">
        <v>338</v>
      </c>
      <c r="G962" t="s">
        <v>353</v>
      </c>
      <c r="H962" t="s">
        <v>355</v>
      </c>
      <c r="I962" t="s">
        <v>92</v>
      </c>
      <c r="J962" t="s">
        <v>16</v>
      </c>
      <c r="K962" s="2">
        <v>43</v>
      </c>
      <c r="L962" s="2">
        <v>602</v>
      </c>
      <c r="M962" s="25">
        <v>11</v>
      </c>
      <c r="N962" s="40">
        <f t="shared" si="86"/>
        <v>2</v>
      </c>
      <c r="O962" s="41" t="str">
        <f t="shared" si="87"/>
        <v>11</v>
      </c>
      <c r="P962" s="41">
        <f t="shared" si="88"/>
        <v>0</v>
      </c>
      <c r="Q962" s="42">
        <f t="shared" si="89"/>
        <v>660</v>
      </c>
      <c r="R962" s="42">
        <f t="shared" si="90"/>
        <v>11</v>
      </c>
      <c r="U962" s="39"/>
      <c r="V962" s="39"/>
      <c r="W962" s="10"/>
      <c r="X962" s="6"/>
    </row>
    <row r="963" spans="1:24">
      <c r="A963" s="44">
        <v>45444</v>
      </c>
      <c r="B963" s="1" t="str">
        <f t="shared" ref="B963:B1026" si="91">TEXT(A963,"mmmm")</f>
        <v>junio</v>
      </c>
      <c r="C963" t="s">
        <v>167</v>
      </c>
      <c r="D963" t="s">
        <v>168</v>
      </c>
      <c r="E963" t="str">
        <f>+VLOOKUP(F963,'[1]DIVIPOLA MPIO'!$A$5:$B$1125,2,0)</f>
        <v>Casanare</v>
      </c>
      <c r="F963" t="s">
        <v>338</v>
      </c>
      <c r="G963" t="s">
        <v>353</v>
      </c>
      <c r="H963" t="s">
        <v>354</v>
      </c>
      <c r="I963" t="s">
        <v>15</v>
      </c>
      <c r="J963" t="s">
        <v>16</v>
      </c>
      <c r="K963" s="2">
        <v>334</v>
      </c>
      <c r="L963" s="2">
        <v>4668</v>
      </c>
      <c r="M963" s="25">
        <v>7430</v>
      </c>
      <c r="N963" s="40">
        <f t="shared" ref="N963:N1026" si="92">LEN($M963)</f>
        <v>4</v>
      </c>
      <c r="O963" s="41" t="str">
        <f t="shared" ref="O963:O1026" si="93">IF(N963="1",$M963,IF(N963=2,LEFT($M963,2),LEFT($M963,2)))</f>
        <v>74</v>
      </c>
      <c r="P963" s="41" t="str">
        <f t="shared" ref="P963:P1026" si="94">IF(N963&lt;=2,0,MID($M963,3,3))</f>
        <v>30</v>
      </c>
      <c r="Q963" s="42">
        <f t="shared" ref="Q963:Q1026" si="95">(O963*60)+P963</f>
        <v>4470</v>
      </c>
      <c r="R963" s="42">
        <f t="shared" ref="R963:R1026" si="96">+Q963/60</f>
        <v>74.5</v>
      </c>
      <c r="U963" s="39"/>
      <c r="V963" s="39"/>
      <c r="W963" s="10"/>
      <c r="X963" s="6"/>
    </row>
    <row r="964" spans="1:24">
      <c r="A964" s="44">
        <v>45444</v>
      </c>
      <c r="B964" s="1" t="str">
        <f t="shared" si="91"/>
        <v>junio</v>
      </c>
      <c r="C964" t="s">
        <v>167</v>
      </c>
      <c r="D964" t="s">
        <v>168</v>
      </c>
      <c r="E964" t="str">
        <f>+VLOOKUP(F964,'[1]DIVIPOLA MPIO'!$A$5:$B$1125,2,0)</f>
        <v>Casanare</v>
      </c>
      <c r="F964" t="s">
        <v>338</v>
      </c>
      <c r="G964" t="s">
        <v>353</v>
      </c>
      <c r="H964" t="s">
        <v>171</v>
      </c>
      <c r="I964" t="s">
        <v>92</v>
      </c>
      <c r="J964" t="s">
        <v>16</v>
      </c>
      <c r="K964" s="2">
        <v>456</v>
      </c>
      <c r="L964" s="2">
        <v>7100</v>
      </c>
      <c r="M964" s="25">
        <v>75</v>
      </c>
      <c r="N964" s="40">
        <f t="shared" si="92"/>
        <v>2</v>
      </c>
      <c r="O964" s="41" t="str">
        <f t="shared" si="93"/>
        <v>75</v>
      </c>
      <c r="P964" s="41">
        <f t="shared" si="94"/>
        <v>0</v>
      </c>
      <c r="Q964" s="42">
        <f t="shared" si="95"/>
        <v>4500</v>
      </c>
      <c r="R964" s="42">
        <f t="shared" si="96"/>
        <v>75</v>
      </c>
      <c r="U964" s="39"/>
      <c r="V964" s="39"/>
      <c r="W964" s="10"/>
      <c r="X964" s="6"/>
    </row>
    <row r="965" spans="1:24">
      <c r="A965" s="44">
        <v>45444</v>
      </c>
      <c r="B965" s="1" t="str">
        <f t="shared" si="91"/>
        <v>junio</v>
      </c>
      <c r="C965" t="s">
        <v>167</v>
      </c>
      <c r="D965" t="s">
        <v>168</v>
      </c>
      <c r="E965" t="str">
        <f>+VLOOKUP(F965,'[1]DIVIPOLA MPIO'!$A$5:$B$1125,2,0)</f>
        <v>Casanare</v>
      </c>
      <c r="F965" t="s">
        <v>338</v>
      </c>
      <c r="G965" t="s">
        <v>353</v>
      </c>
      <c r="H965" t="s">
        <v>377</v>
      </c>
      <c r="I965" t="s">
        <v>15</v>
      </c>
      <c r="J965" t="s">
        <v>16</v>
      </c>
      <c r="K965" s="2">
        <v>351</v>
      </c>
      <c r="L965" s="2">
        <v>4913</v>
      </c>
      <c r="M965" s="25">
        <v>75</v>
      </c>
      <c r="N965" s="40">
        <f t="shared" si="92"/>
        <v>2</v>
      </c>
      <c r="O965" s="41" t="str">
        <f t="shared" si="93"/>
        <v>75</v>
      </c>
      <c r="P965" s="41">
        <f t="shared" si="94"/>
        <v>0</v>
      </c>
      <c r="Q965" s="42">
        <f t="shared" si="95"/>
        <v>4500</v>
      </c>
      <c r="R965" s="42">
        <f t="shared" si="96"/>
        <v>75</v>
      </c>
      <c r="U965" s="39"/>
      <c r="V965" s="39"/>
      <c r="W965" s="10"/>
      <c r="X965" s="6"/>
    </row>
    <row r="966" spans="1:24">
      <c r="A966" s="44">
        <v>45444</v>
      </c>
      <c r="B966" s="1" t="str">
        <f t="shared" si="91"/>
        <v>junio</v>
      </c>
      <c r="C966" t="s">
        <v>167</v>
      </c>
      <c r="D966" t="s">
        <v>168</v>
      </c>
      <c r="E966" t="str">
        <f>+VLOOKUP(F966,'[1]DIVIPOLA MPIO'!$A$5:$B$1125,2,0)</f>
        <v>Meta</v>
      </c>
      <c r="F966" t="s">
        <v>169</v>
      </c>
      <c r="G966" t="s">
        <v>170</v>
      </c>
      <c r="H966" t="s">
        <v>355</v>
      </c>
      <c r="I966" t="s">
        <v>92</v>
      </c>
      <c r="J966" t="s">
        <v>16</v>
      </c>
      <c r="K966" s="2">
        <v>292</v>
      </c>
      <c r="L966" s="2">
        <v>4078</v>
      </c>
      <c r="M966" s="25">
        <v>61</v>
      </c>
      <c r="N966" s="40">
        <f t="shared" si="92"/>
        <v>2</v>
      </c>
      <c r="O966" s="41" t="str">
        <f t="shared" si="93"/>
        <v>61</v>
      </c>
      <c r="P966" s="41">
        <f t="shared" si="94"/>
        <v>0</v>
      </c>
      <c r="Q966" s="42">
        <f t="shared" si="95"/>
        <v>3660</v>
      </c>
      <c r="R966" s="42">
        <f t="shared" si="96"/>
        <v>61</v>
      </c>
      <c r="U966" s="39"/>
      <c r="V966" s="39"/>
      <c r="W966" s="10"/>
      <c r="X966" s="6"/>
    </row>
    <row r="967" spans="1:24">
      <c r="A967" s="44">
        <v>45444</v>
      </c>
      <c r="B967" s="1" t="str">
        <f t="shared" si="91"/>
        <v>junio</v>
      </c>
      <c r="C967" t="s">
        <v>356</v>
      </c>
      <c r="D967" t="s">
        <v>357</v>
      </c>
      <c r="E967" t="str">
        <f>+VLOOKUP(F967,'[1]DIVIPOLA MPIO'!$A$5:$B$1125,2,0)</f>
        <v>Meta</v>
      </c>
      <c r="F967" t="s">
        <v>358</v>
      </c>
      <c r="G967" t="s">
        <v>359</v>
      </c>
      <c r="H967" t="s">
        <v>360</v>
      </c>
      <c r="I967" t="s">
        <v>15</v>
      </c>
      <c r="J967" t="s">
        <v>16</v>
      </c>
      <c r="K967" s="2">
        <v>50</v>
      </c>
      <c r="L967" s="2">
        <v>2088</v>
      </c>
      <c r="M967" s="25">
        <v>21</v>
      </c>
      <c r="N967" s="40">
        <f t="shared" si="92"/>
        <v>2</v>
      </c>
      <c r="O967" s="41" t="str">
        <f t="shared" si="93"/>
        <v>21</v>
      </c>
      <c r="P967" s="41">
        <f t="shared" si="94"/>
        <v>0</v>
      </c>
      <c r="Q967" s="42">
        <f t="shared" si="95"/>
        <v>1260</v>
      </c>
      <c r="R967" s="42">
        <f t="shared" si="96"/>
        <v>21</v>
      </c>
      <c r="U967" s="39"/>
      <c r="V967" s="39"/>
      <c r="W967" s="10"/>
      <c r="X967" s="6"/>
    </row>
    <row r="968" spans="1:24">
      <c r="A968" s="44">
        <v>45444</v>
      </c>
      <c r="B968" s="1" t="str">
        <f t="shared" si="91"/>
        <v>junio</v>
      </c>
      <c r="C968" t="s">
        <v>356</v>
      </c>
      <c r="D968" t="s">
        <v>357</v>
      </c>
      <c r="E968" t="str">
        <f>+VLOOKUP(F968,'[1]DIVIPOLA MPIO'!$A$5:$B$1125,2,0)</f>
        <v>Meta</v>
      </c>
      <c r="F968" t="s">
        <v>457</v>
      </c>
      <c r="G968" t="s">
        <v>361</v>
      </c>
      <c r="H968" t="s">
        <v>360</v>
      </c>
      <c r="I968" t="s">
        <v>15</v>
      </c>
      <c r="J968" t="s">
        <v>16</v>
      </c>
      <c r="K968" s="2">
        <v>112</v>
      </c>
      <c r="L968" s="2">
        <v>5079</v>
      </c>
      <c r="M968" s="25">
        <v>47</v>
      </c>
      <c r="N968" s="40">
        <f t="shared" si="92"/>
        <v>2</v>
      </c>
      <c r="O968" s="41" t="str">
        <f t="shared" si="93"/>
        <v>47</v>
      </c>
      <c r="P968" s="41">
        <f t="shared" si="94"/>
        <v>0</v>
      </c>
      <c r="Q968" s="42">
        <f t="shared" si="95"/>
        <v>2820</v>
      </c>
      <c r="R968" s="42">
        <f t="shared" si="96"/>
        <v>47</v>
      </c>
      <c r="U968" s="39"/>
      <c r="V968" s="39"/>
      <c r="W968" s="10"/>
      <c r="X968" s="6"/>
    </row>
    <row r="969" spans="1:24">
      <c r="A969" s="44">
        <v>45444</v>
      </c>
      <c r="B969" s="1" t="str">
        <f t="shared" si="91"/>
        <v>junio</v>
      </c>
      <c r="C969" t="s">
        <v>281</v>
      </c>
      <c r="D969" t="s">
        <v>282</v>
      </c>
      <c r="E969" t="str">
        <f>+VLOOKUP(F969,'[1]DIVIPOLA MPIO'!$A$5:$B$1125,2,0)</f>
        <v>Casanare</v>
      </c>
      <c r="F969" t="s">
        <v>12</v>
      </c>
      <c r="G969" t="s">
        <v>378</v>
      </c>
      <c r="H969" t="s">
        <v>284</v>
      </c>
      <c r="I969" t="s">
        <v>15</v>
      </c>
      <c r="J969" t="s">
        <v>16</v>
      </c>
      <c r="K969" s="2">
        <v>5</v>
      </c>
      <c r="L969" s="2">
        <v>160</v>
      </c>
      <c r="M969" s="25">
        <v>4</v>
      </c>
      <c r="N969" s="40">
        <f t="shared" si="92"/>
        <v>1</v>
      </c>
      <c r="O969" s="41" t="str">
        <f t="shared" si="93"/>
        <v>4</v>
      </c>
      <c r="P969" s="41">
        <f t="shared" si="94"/>
        <v>0</v>
      </c>
      <c r="Q969" s="42">
        <f t="shared" si="95"/>
        <v>240</v>
      </c>
      <c r="R969" s="42">
        <f t="shared" si="96"/>
        <v>4</v>
      </c>
      <c r="U969" s="39"/>
      <c r="V969" s="39"/>
      <c r="W969" s="10"/>
      <c r="X969" s="6"/>
    </row>
    <row r="970" spans="1:24">
      <c r="A970" s="44">
        <v>45444</v>
      </c>
      <c r="B970" s="1" t="str">
        <f t="shared" si="91"/>
        <v>junio</v>
      </c>
      <c r="C970" t="s">
        <v>281</v>
      </c>
      <c r="D970" t="s">
        <v>282</v>
      </c>
      <c r="E970" t="str">
        <f>+VLOOKUP(F970,'[1]DIVIPOLA MPIO'!$A$5:$B$1125,2,0)</f>
        <v>Meta</v>
      </c>
      <c r="F970" t="s">
        <v>102</v>
      </c>
      <c r="G970" t="s">
        <v>379</v>
      </c>
      <c r="H970" t="s">
        <v>380</v>
      </c>
      <c r="I970" t="s">
        <v>15</v>
      </c>
      <c r="J970" t="s">
        <v>16</v>
      </c>
      <c r="K970" s="2">
        <v>1</v>
      </c>
      <c r="L970" s="2">
        <v>40</v>
      </c>
      <c r="M970" s="25">
        <v>1</v>
      </c>
      <c r="N970" s="40">
        <f t="shared" si="92"/>
        <v>1</v>
      </c>
      <c r="O970" s="41" t="str">
        <f t="shared" si="93"/>
        <v>1</v>
      </c>
      <c r="P970" s="41">
        <f t="shared" si="94"/>
        <v>0</v>
      </c>
      <c r="Q970" s="42">
        <f t="shared" si="95"/>
        <v>60</v>
      </c>
      <c r="R970" s="42">
        <f t="shared" si="96"/>
        <v>1</v>
      </c>
      <c r="U970" s="39"/>
      <c r="V970" s="39"/>
      <c r="W970" s="10"/>
      <c r="X970" s="6"/>
    </row>
    <row r="971" spans="1:24">
      <c r="A971" s="44">
        <v>45444</v>
      </c>
      <c r="B971" s="1" t="str">
        <f t="shared" si="91"/>
        <v>junio</v>
      </c>
      <c r="C971" t="s">
        <v>281</v>
      </c>
      <c r="D971" t="s">
        <v>282</v>
      </c>
      <c r="E971" t="str">
        <f>+VLOOKUP(F971,'[1]DIVIPOLA MPIO'!$A$5:$B$1125,2,0)</f>
        <v>Casanare</v>
      </c>
      <c r="F971" t="s">
        <v>465</v>
      </c>
      <c r="G971" t="s">
        <v>332</v>
      </c>
      <c r="H971" t="s">
        <v>381</v>
      </c>
      <c r="I971" t="s">
        <v>15</v>
      </c>
      <c r="J971" t="s">
        <v>16</v>
      </c>
      <c r="K971" s="2">
        <v>44</v>
      </c>
      <c r="L971" s="2">
        <v>1320</v>
      </c>
      <c r="M971" s="25">
        <v>33</v>
      </c>
      <c r="N971" s="40">
        <f t="shared" si="92"/>
        <v>2</v>
      </c>
      <c r="O971" s="41" t="str">
        <f t="shared" si="93"/>
        <v>33</v>
      </c>
      <c r="P971" s="41">
        <f t="shared" si="94"/>
        <v>0</v>
      </c>
      <c r="Q971" s="42">
        <f t="shared" si="95"/>
        <v>1980</v>
      </c>
      <c r="R971" s="42">
        <f t="shared" si="96"/>
        <v>33</v>
      </c>
      <c r="U971" s="39"/>
      <c r="V971" s="39"/>
      <c r="W971" s="10"/>
      <c r="X971" s="6"/>
    </row>
    <row r="972" spans="1:24">
      <c r="A972" s="44">
        <v>45444</v>
      </c>
      <c r="B972" s="1" t="str">
        <f t="shared" si="91"/>
        <v>junio</v>
      </c>
      <c r="C972" t="s">
        <v>281</v>
      </c>
      <c r="D972" t="s">
        <v>282</v>
      </c>
      <c r="E972" t="str">
        <f>+VLOOKUP(F972,'[1]DIVIPOLA MPIO'!$A$5:$B$1125,2,0)</f>
        <v>Meta</v>
      </c>
      <c r="F972" t="s">
        <v>461</v>
      </c>
      <c r="G972" t="s">
        <v>407</v>
      </c>
      <c r="H972" t="s">
        <v>284</v>
      </c>
      <c r="I972" t="s">
        <v>15</v>
      </c>
      <c r="J972" t="s">
        <v>16</v>
      </c>
      <c r="K972" s="2">
        <v>7</v>
      </c>
      <c r="L972" s="2">
        <v>200</v>
      </c>
      <c r="M972" s="25">
        <v>5</v>
      </c>
      <c r="N972" s="40">
        <f t="shared" si="92"/>
        <v>1</v>
      </c>
      <c r="O972" s="41" t="str">
        <f t="shared" si="93"/>
        <v>5</v>
      </c>
      <c r="P972" s="41">
        <f t="shared" si="94"/>
        <v>0</v>
      </c>
      <c r="Q972" s="42">
        <f t="shared" si="95"/>
        <v>300</v>
      </c>
      <c r="R972" s="42">
        <f t="shared" si="96"/>
        <v>5</v>
      </c>
      <c r="U972" s="39"/>
      <c r="V972" s="39"/>
      <c r="W972" s="10"/>
      <c r="X972" s="6"/>
    </row>
    <row r="973" spans="1:24">
      <c r="A973" s="44">
        <v>45444</v>
      </c>
      <c r="B973" s="1" t="str">
        <f t="shared" si="91"/>
        <v>junio</v>
      </c>
      <c r="C973" t="s">
        <v>281</v>
      </c>
      <c r="D973" t="s">
        <v>282</v>
      </c>
      <c r="E973" t="str">
        <f>+VLOOKUP(F973,'[1]DIVIPOLA MPIO'!$A$5:$B$1125,2,0)</f>
        <v>Meta</v>
      </c>
      <c r="F973" t="s">
        <v>457</v>
      </c>
      <c r="G973" t="s">
        <v>382</v>
      </c>
      <c r="H973" t="s">
        <v>284</v>
      </c>
      <c r="I973" t="s">
        <v>15</v>
      </c>
      <c r="J973" t="s">
        <v>16</v>
      </c>
      <c r="K973" s="2">
        <v>7</v>
      </c>
      <c r="L973" s="2">
        <v>200</v>
      </c>
      <c r="M973" s="25">
        <v>5</v>
      </c>
      <c r="N973" s="40">
        <f t="shared" si="92"/>
        <v>1</v>
      </c>
      <c r="O973" s="41" t="str">
        <f t="shared" si="93"/>
        <v>5</v>
      </c>
      <c r="P973" s="41">
        <f t="shared" si="94"/>
        <v>0</v>
      </c>
      <c r="Q973" s="42">
        <f t="shared" si="95"/>
        <v>300</v>
      </c>
      <c r="R973" s="42">
        <f t="shared" si="96"/>
        <v>5</v>
      </c>
      <c r="U973" s="39"/>
      <c r="V973" s="39"/>
      <c r="W973" s="10"/>
      <c r="X973" s="6"/>
    </row>
    <row r="974" spans="1:24">
      <c r="A974" s="44">
        <v>45444</v>
      </c>
      <c r="B974" s="1" t="str">
        <f t="shared" si="91"/>
        <v>junio</v>
      </c>
      <c r="C974" t="s">
        <v>172</v>
      </c>
      <c r="D974" t="s">
        <v>173</v>
      </c>
      <c r="E974" t="str">
        <f>+VLOOKUP(F974,'[1]DIVIPOLA MPIO'!$A$5:$B$1125,2,0)</f>
        <v>Vichada</v>
      </c>
      <c r="F974" t="s">
        <v>383</v>
      </c>
      <c r="G974" t="s">
        <v>384</v>
      </c>
      <c r="H974" t="s">
        <v>179</v>
      </c>
      <c r="I974" t="s">
        <v>15</v>
      </c>
      <c r="J974" t="s">
        <v>16</v>
      </c>
      <c r="K974" s="2">
        <v>140</v>
      </c>
      <c r="L974" s="2">
        <v>3263</v>
      </c>
      <c r="M974" s="25">
        <v>49</v>
      </c>
      <c r="N974" s="40">
        <f t="shared" si="92"/>
        <v>2</v>
      </c>
      <c r="O974" s="41" t="str">
        <f t="shared" si="93"/>
        <v>49</v>
      </c>
      <c r="P974" s="41">
        <f t="shared" si="94"/>
        <v>0</v>
      </c>
      <c r="Q974" s="42">
        <f t="shared" si="95"/>
        <v>2940</v>
      </c>
      <c r="R974" s="42">
        <f t="shared" si="96"/>
        <v>49</v>
      </c>
      <c r="U974" s="39"/>
      <c r="V974" s="39"/>
      <c r="W974" s="10"/>
      <c r="X974" s="6"/>
    </row>
    <row r="975" spans="1:24">
      <c r="A975" s="44">
        <v>45444</v>
      </c>
      <c r="B975" s="1" t="str">
        <f t="shared" si="91"/>
        <v>junio</v>
      </c>
      <c r="C975" t="s">
        <v>172</v>
      </c>
      <c r="D975" t="s">
        <v>173</v>
      </c>
      <c r="E975" t="str">
        <f>+VLOOKUP(F975,'[1]DIVIPOLA MPIO'!$A$5:$B$1125,2,0)</f>
        <v>Casanare</v>
      </c>
      <c r="F975" t="s">
        <v>460</v>
      </c>
      <c r="G975" t="s">
        <v>364</v>
      </c>
      <c r="H975" t="s">
        <v>176</v>
      </c>
      <c r="I975" t="s">
        <v>15</v>
      </c>
      <c r="J975" t="s">
        <v>16</v>
      </c>
      <c r="K975" s="2">
        <v>227</v>
      </c>
      <c r="L975" s="2">
        <v>5491</v>
      </c>
      <c r="M975" s="25">
        <v>75</v>
      </c>
      <c r="N975" s="40">
        <f t="shared" si="92"/>
        <v>2</v>
      </c>
      <c r="O975" s="41" t="str">
        <f t="shared" si="93"/>
        <v>75</v>
      </c>
      <c r="P975" s="41">
        <f t="shared" si="94"/>
        <v>0</v>
      </c>
      <c r="Q975" s="42">
        <f t="shared" si="95"/>
        <v>4500</v>
      </c>
      <c r="R975" s="42">
        <f t="shared" si="96"/>
        <v>75</v>
      </c>
      <c r="U975" s="39"/>
      <c r="V975" s="39"/>
      <c r="W975" s="10"/>
      <c r="X975" s="6"/>
    </row>
    <row r="976" spans="1:24">
      <c r="A976" s="44">
        <v>45444</v>
      </c>
      <c r="B976" s="1" t="str">
        <f t="shared" si="91"/>
        <v>junio</v>
      </c>
      <c r="C976" t="s">
        <v>172</v>
      </c>
      <c r="D976" t="s">
        <v>173</v>
      </c>
      <c r="E976" t="str">
        <f>+VLOOKUP(F976,'[1]DIVIPOLA MPIO'!$A$5:$B$1125,2,0)</f>
        <v>Meta</v>
      </c>
      <c r="F976" t="s">
        <v>461</v>
      </c>
      <c r="G976" t="s">
        <v>386</v>
      </c>
      <c r="H976" t="s">
        <v>387</v>
      </c>
      <c r="I976" t="s">
        <v>15</v>
      </c>
      <c r="J976" t="s">
        <v>16</v>
      </c>
      <c r="K976" s="2">
        <v>100</v>
      </c>
      <c r="L976" s="2">
        <v>1385</v>
      </c>
      <c r="M976" s="25">
        <v>34</v>
      </c>
      <c r="N976" s="40">
        <f t="shared" si="92"/>
        <v>2</v>
      </c>
      <c r="O976" s="41" t="str">
        <f t="shared" si="93"/>
        <v>34</v>
      </c>
      <c r="P976" s="41">
        <f t="shared" si="94"/>
        <v>0</v>
      </c>
      <c r="Q976" s="42">
        <f t="shared" si="95"/>
        <v>2040</v>
      </c>
      <c r="R976" s="42">
        <f t="shared" si="96"/>
        <v>34</v>
      </c>
      <c r="U976" s="39"/>
      <c r="V976" s="39"/>
      <c r="W976" s="10"/>
      <c r="X976" s="6"/>
    </row>
    <row r="977" spans="1:24">
      <c r="A977" s="44">
        <v>45444</v>
      </c>
      <c r="B977" s="1" t="str">
        <f t="shared" si="91"/>
        <v>junio</v>
      </c>
      <c r="C977" t="s">
        <v>172</v>
      </c>
      <c r="D977" t="s">
        <v>173</v>
      </c>
      <c r="E977" t="str">
        <f>+VLOOKUP(F977,'[1]DIVIPOLA MPIO'!$A$5:$B$1125,2,0)</f>
        <v>Meta</v>
      </c>
      <c r="F977" t="s">
        <v>169</v>
      </c>
      <c r="G977" t="s">
        <v>174</v>
      </c>
      <c r="H977" t="s">
        <v>175</v>
      </c>
      <c r="I977" t="s">
        <v>15</v>
      </c>
      <c r="J977" t="s">
        <v>16</v>
      </c>
      <c r="K977" s="2">
        <v>65</v>
      </c>
      <c r="L977" s="2">
        <v>764</v>
      </c>
      <c r="M977" s="25">
        <v>2250</v>
      </c>
      <c r="N977" s="40">
        <f t="shared" si="92"/>
        <v>4</v>
      </c>
      <c r="O977" s="41" t="str">
        <f t="shared" si="93"/>
        <v>22</v>
      </c>
      <c r="P977" s="41" t="str">
        <f t="shared" si="94"/>
        <v>50</v>
      </c>
      <c r="Q977" s="42">
        <f t="shared" si="95"/>
        <v>1370</v>
      </c>
      <c r="R977" s="42">
        <f t="shared" si="96"/>
        <v>22.833333333333332</v>
      </c>
      <c r="U977" s="39"/>
      <c r="V977" s="39"/>
      <c r="W977" s="10"/>
      <c r="X977" s="6"/>
    </row>
    <row r="978" spans="1:24">
      <c r="A978" s="44">
        <v>45444</v>
      </c>
      <c r="B978" s="1" t="str">
        <f t="shared" si="91"/>
        <v>junio</v>
      </c>
      <c r="C978" t="s">
        <v>172</v>
      </c>
      <c r="D978" t="s">
        <v>173</v>
      </c>
      <c r="E978" t="str">
        <f>+VLOOKUP(F978,'[1]DIVIPOLA MPIO'!$A$5:$B$1125,2,0)</f>
        <v>Meta</v>
      </c>
      <c r="F978" t="s">
        <v>169</v>
      </c>
      <c r="G978" t="s">
        <v>174</v>
      </c>
      <c r="H978" t="s">
        <v>177</v>
      </c>
      <c r="I978" t="s">
        <v>15</v>
      </c>
      <c r="J978" t="s">
        <v>16</v>
      </c>
      <c r="K978" s="2">
        <v>165</v>
      </c>
      <c r="L978" s="2">
        <v>2249</v>
      </c>
      <c r="M978" s="25">
        <v>5450</v>
      </c>
      <c r="N978" s="40">
        <f t="shared" si="92"/>
        <v>4</v>
      </c>
      <c r="O978" s="41" t="str">
        <f t="shared" si="93"/>
        <v>54</v>
      </c>
      <c r="P978" s="41" t="str">
        <f t="shared" si="94"/>
        <v>50</v>
      </c>
      <c r="Q978" s="42">
        <f t="shared" si="95"/>
        <v>3290</v>
      </c>
      <c r="R978" s="42">
        <f t="shared" si="96"/>
        <v>54.833333333333336</v>
      </c>
      <c r="U978" s="39"/>
      <c r="V978" s="39"/>
      <c r="W978" s="10"/>
      <c r="X978" s="6"/>
    </row>
    <row r="979" spans="1:24">
      <c r="A979" s="44">
        <v>45444</v>
      </c>
      <c r="B979" s="1" t="str">
        <f t="shared" si="91"/>
        <v>junio</v>
      </c>
      <c r="C979" t="s">
        <v>172</v>
      </c>
      <c r="D979" t="s">
        <v>173</v>
      </c>
      <c r="E979" t="str">
        <f>+VLOOKUP(F979,'[1]DIVIPOLA MPIO'!$A$5:$B$1125,2,0)</f>
        <v>Meta</v>
      </c>
      <c r="F979" t="s">
        <v>169</v>
      </c>
      <c r="G979" t="s">
        <v>174</v>
      </c>
      <c r="H979" t="s">
        <v>408</v>
      </c>
      <c r="I979" t="s">
        <v>15</v>
      </c>
      <c r="J979" t="s">
        <v>16</v>
      </c>
      <c r="K979" s="2">
        <v>49</v>
      </c>
      <c r="L979" s="2">
        <v>653</v>
      </c>
      <c r="M979" s="25">
        <v>17</v>
      </c>
      <c r="N979" s="40">
        <f t="shared" si="92"/>
        <v>2</v>
      </c>
      <c r="O979" s="41" t="str">
        <f t="shared" si="93"/>
        <v>17</v>
      </c>
      <c r="P979" s="41">
        <f t="shared" si="94"/>
        <v>0</v>
      </c>
      <c r="Q979" s="42">
        <f t="shared" si="95"/>
        <v>1020</v>
      </c>
      <c r="R979" s="42">
        <f t="shared" si="96"/>
        <v>17</v>
      </c>
      <c r="U979" s="39"/>
      <c r="V979" s="39"/>
      <c r="W979" s="10"/>
      <c r="X979" s="6"/>
    </row>
    <row r="980" spans="1:24">
      <c r="A980" s="44">
        <v>45444</v>
      </c>
      <c r="B980" s="1" t="str">
        <f t="shared" si="91"/>
        <v>junio</v>
      </c>
      <c r="C980" t="s">
        <v>180</v>
      </c>
      <c r="D980" t="s">
        <v>181</v>
      </c>
      <c r="E980" t="str">
        <f>+VLOOKUP(F980,'[1]DIVIPOLA MPIO'!$A$5:$B$1125,2,0)</f>
        <v>Casanare</v>
      </c>
      <c r="F980" t="s">
        <v>465</v>
      </c>
      <c r="G980" t="s">
        <v>182</v>
      </c>
      <c r="H980" t="s">
        <v>365</v>
      </c>
      <c r="I980" t="s">
        <v>92</v>
      </c>
      <c r="J980" t="s">
        <v>16</v>
      </c>
      <c r="K980" s="2">
        <v>176</v>
      </c>
      <c r="L980" s="2">
        <v>2640</v>
      </c>
      <c r="M980" s="25">
        <v>66</v>
      </c>
      <c r="N980" s="40">
        <f t="shared" si="92"/>
        <v>2</v>
      </c>
      <c r="O980" s="41" t="str">
        <f t="shared" si="93"/>
        <v>66</v>
      </c>
      <c r="P980" s="41">
        <f t="shared" si="94"/>
        <v>0</v>
      </c>
      <c r="Q980" s="42">
        <f t="shared" si="95"/>
        <v>3960</v>
      </c>
      <c r="R980" s="42">
        <f t="shared" si="96"/>
        <v>66</v>
      </c>
      <c r="U980" s="39"/>
      <c r="V980" s="39"/>
      <c r="W980" s="10"/>
      <c r="X980" s="6"/>
    </row>
    <row r="981" spans="1:24">
      <c r="A981" s="44">
        <v>45444</v>
      </c>
      <c r="B981" s="1" t="str">
        <f t="shared" si="91"/>
        <v>junio</v>
      </c>
      <c r="C981" t="s">
        <v>180</v>
      </c>
      <c r="D981" t="s">
        <v>181</v>
      </c>
      <c r="E981" t="str">
        <f>+VLOOKUP(F981,'[1]DIVIPOLA MPIO'!$A$5:$B$1125,2,0)</f>
        <v>Casanare</v>
      </c>
      <c r="F981" t="s">
        <v>465</v>
      </c>
      <c r="G981" t="s">
        <v>182</v>
      </c>
      <c r="H981" t="s">
        <v>183</v>
      </c>
      <c r="I981" t="s">
        <v>92</v>
      </c>
      <c r="J981" t="s">
        <v>16</v>
      </c>
      <c r="K981" s="2">
        <v>186</v>
      </c>
      <c r="L981" s="2">
        <v>2800</v>
      </c>
      <c r="M981" s="25">
        <v>70</v>
      </c>
      <c r="N981" s="40">
        <f t="shared" si="92"/>
        <v>2</v>
      </c>
      <c r="O981" s="41" t="str">
        <f t="shared" si="93"/>
        <v>70</v>
      </c>
      <c r="P981" s="41">
        <f t="shared" si="94"/>
        <v>0</v>
      </c>
      <c r="Q981" s="42">
        <f t="shared" si="95"/>
        <v>4200</v>
      </c>
      <c r="R981" s="42">
        <f t="shared" si="96"/>
        <v>70</v>
      </c>
      <c r="U981" s="39"/>
      <c r="V981" s="39"/>
      <c r="W981" s="10"/>
      <c r="X981" s="6"/>
    </row>
    <row r="982" spans="1:24">
      <c r="A982" s="44">
        <v>45444</v>
      </c>
      <c r="B982" s="1" t="str">
        <f t="shared" si="91"/>
        <v>junio</v>
      </c>
      <c r="C982" t="s">
        <v>180</v>
      </c>
      <c r="D982" t="s">
        <v>181</v>
      </c>
      <c r="E982" t="str">
        <f>+VLOOKUP(F982,'[1]DIVIPOLA MPIO'!$A$5:$B$1125,2,0)</f>
        <v>Casanare</v>
      </c>
      <c r="F982" t="s">
        <v>465</v>
      </c>
      <c r="G982" t="s">
        <v>182</v>
      </c>
      <c r="H982" t="s">
        <v>184</v>
      </c>
      <c r="I982" t="s">
        <v>92</v>
      </c>
      <c r="J982" t="s">
        <v>16</v>
      </c>
      <c r="K982" s="2">
        <v>122</v>
      </c>
      <c r="L982" s="2">
        <v>1840</v>
      </c>
      <c r="M982" s="25">
        <v>46</v>
      </c>
      <c r="N982" s="40">
        <f t="shared" si="92"/>
        <v>2</v>
      </c>
      <c r="O982" s="41" t="str">
        <f t="shared" si="93"/>
        <v>46</v>
      </c>
      <c r="P982" s="41">
        <f t="shared" si="94"/>
        <v>0</v>
      </c>
      <c r="Q982" s="42">
        <f t="shared" si="95"/>
        <v>2760</v>
      </c>
      <c r="R982" s="42">
        <f t="shared" si="96"/>
        <v>46</v>
      </c>
      <c r="U982" s="39"/>
      <c r="V982" s="39"/>
      <c r="W982" s="10"/>
      <c r="X982" s="6"/>
    </row>
    <row r="983" spans="1:24">
      <c r="A983" s="44">
        <v>45444</v>
      </c>
      <c r="B983" s="1" t="str">
        <f t="shared" si="91"/>
        <v>junio</v>
      </c>
      <c r="C983" t="s">
        <v>180</v>
      </c>
      <c r="D983" t="s">
        <v>181</v>
      </c>
      <c r="E983" t="str">
        <f>+VLOOKUP(F983,'[1]DIVIPOLA MPIO'!$A$5:$B$1125,2,0)</f>
        <v>Bolívar</v>
      </c>
      <c r="F983" t="s">
        <v>467</v>
      </c>
      <c r="G983" t="s">
        <v>186</v>
      </c>
      <c r="H983" t="s">
        <v>187</v>
      </c>
      <c r="I983" t="s">
        <v>92</v>
      </c>
      <c r="J983" t="s">
        <v>16</v>
      </c>
      <c r="K983" s="2">
        <v>64</v>
      </c>
      <c r="L983" s="2">
        <v>960</v>
      </c>
      <c r="M983" s="25">
        <v>24</v>
      </c>
      <c r="N983" s="40">
        <f t="shared" si="92"/>
        <v>2</v>
      </c>
      <c r="O983" s="41" t="str">
        <f t="shared" si="93"/>
        <v>24</v>
      </c>
      <c r="P983" s="41">
        <f t="shared" si="94"/>
        <v>0</v>
      </c>
      <c r="Q983" s="42">
        <f t="shared" si="95"/>
        <v>1440</v>
      </c>
      <c r="R983" s="42">
        <f t="shared" si="96"/>
        <v>24</v>
      </c>
      <c r="U983" s="39"/>
      <c r="V983" s="39"/>
      <c r="W983" s="10"/>
      <c r="X983" s="6"/>
    </row>
    <row r="984" spans="1:24">
      <c r="A984" s="44">
        <v>45444</v>
      </c>
      <c r="B984" s="1" t="str">
        <f t="shared" si="91"/>
        <v>junio</v>
      </c>
      <c r="C984" t="s">
        <v>180</v>
      </c>
      <c r="D984" t="s">
        <v>181</v>
      </c>
      <c r="E984" t="str">
        <f>+VLOOKUP(F984,'[1]DIVIPOLA MPIO'!$A$5:$B$1125,2,0)</f>
        <v>Bolívar</v>
      </c>
      <c r="F984" t="s">
        <v>467</v>
      </c>
      <c r="G984" t="s">
        <v>186</v>
      </c>
      <c r="H984" t="s">
        <v>366</v>
      </c>
      <c r="I984" t="s">
        <v>92</v>
      </c>
      <c r="J984" t="s">
        <v>16</v>
      </c>
      <c r="K984" s="2">
        <v>32</v>
      </c>
      <c r="L984" s="2">
        <v>480</v>
      </c>
      <c r="M984" s="25">
        <v>12</v>
      </c>
      <c r="N984" s="40">
        <f t="shared" si="92"/>
        <v>2</v>
      </c>
      <c r="O984" s="41" t="str">
        <f t="shared" si="93"/>
        <v>12</v>
      </c>
      <c r="P984" s="41">
        <f t="shared" si="94"/>
        <v>0</v>
      </c>
      <c r="Q984" s="42">
        <f t="shared" si="95"/>
        <v>720</v>
      </c>
      <c r="R984" s="42">
        <f t="shared" si="96"/>
        <v>12</v>
      </c>
      <c r="U984" s="39"/>
      <c r="V984" s="39"/>
      <c r="W984" s="10"/>
      <c r="X984" s="6"/>
    </row>
    <row r="985" spans="1:24">
      <c r="A985" s="44">
        <v>45444</v>
      </c>
      <c r="B985" s="1" t="str">
        <f t="shared" si="91"/>
        <v>junio</v>
      </c>
      <c r="C985" t="s">
        <v>180</v>
      </c>
      <c r="D985" t="s">
        <v>181</v>
      </c>
      <c r="E985" t="str">
        <f>+VLOOKUP(F985,'[1]DIVIPOLA MPIO'!$A$5:$B$1125,2,0)</f>
        <v>Bolívar</v>
      </c>
      <c r="F985" t="s">
        <v>467</v>
      </c>
      <c r="G985" t="s">
        <v>186</v>
      </c>
      <c r="H985" t="s">
        <v>388</v>
      </c>
      <c r="I985" t="s">
        <v>92</v>
      </c>
      <c r="J985" t="s">
        <v>16</v>
      </c>
      <c r="K985" s="2">
        <v>104</v>
      </c>
      <c r="L985" s="2">
        <v>1560</v>
      </c>
      <c r="M985" s="25">
        <v>39</v>
      </c>
      <c r="N985" s="40">
        <f t="shared" si="92"/>
        <v>2</v>
      </c>
      <c r="O985" s="41" t="str">
        <f t="shared" si="93"/>
        <v>39</v>
      </c>
      <c r="P985" s="41">
        <f t="shared" si="94"/>
        <v>0</v>
      </c>
      <c r="Q985" s="42">
        <f t="shared" si="95"/>
        <v>2340</v>
      </c>
      <c r="R985" s="42">
        <f t="shared" si="96"/>
        <v>39</v>
      </c>
      <c r="U985" s="39"/>
      <c r="V985" s="39"/>
      <c r="W985" s="10"/>
      <c r="X985" s="6"/>
    </row>
    <row r="986" spans="1:24">
      <c r="A986" s="44">
        <v>45444</v>
      </c>
      <c r="B986" s="1" t="str">
        <f t="shared" si="91"/>
        <v>junio</v>
      </c>
      <c r="C986" t="s">
        <v>180</v>
      </c>
      <c r="D986" t="s">
        <v>181</v>
      </c>
      <c r="E986" t="str">
        <f>+VLOOKUP(F986,'[1]DIVIPOLA MPIO'!$A$5:$B$1125,2,0)</f>
        <v>Bolívar</v>
      </c>
      <c r="F986" t="s">
        <v>467</v>
      </c>
      <c r="G986" t="s">
        <v>186</v>
      </c>
      <c r="H986" t="s">
        <v>188</v>
      </c>
      <c r="I986" t="s">
        <v>92</v>
      </c>
      <c r="J986" t="s">
        <v>16</v>
      </c>
      <c r="K986" s="2">
        <v>154</v>
      </c>
      <c r="L986" s="2">
        <v>2320</v>
      </c>
      <c r="M986" s="25">
        <v>58</v>
      </c>
      <c r="N986" s="40">
        <f t="shared" si="92"/>
        <v>2</v>
      </c>
      <c r="O986" s="41" t="str">
        <f t="shared" si="93"/>
        <v>58</v>
      </c>
      <c r="P986" s="41">
        <f t="shared" si="94"/>
        <v>0</v>
      </c>
      <c r="Q986" s="42">
        <f t="shared" si="95"/>
        <v>3480</v>
      </c>
      <c r="R986" s="42">
        <f t="shared" si="96"/>
        <v>58</v>
      </c>
      <c r="U986" s="39"/>
      <c r="V986" s="39"/>
      <c r="W986" s="10"/>
      <c r="X986" s="6"/>
    </row>
    <row r="987" spans="1:24">
      <c r="A987" s="44">
        <v>45444</v>
      </c>
      <c r="B987" s="1" t="str">
        <f t="shared" si="91"/>
        <v>junio</v>
      </c>
      <c r="C987" t="s">
        <v>180</v>
      </c>
      <c r="D987" t="s">
        <v>181</v>
      </c>
      <c r="E987" t="str">
        <f>+VLOOKUP(F987,'[1]DIVIPOLA MPIO'!$A$5:$B$1125,2,0)</f>
        <v>Bolívar</v>
      </c>
      <c r="F987" t="s">
        <v>467</v>
      </c>
      <c r="G987" t="s">
        <v>186</v>
      </c>
      <c r="H987" t="s">
        <v>189</v>
      </c>
      <c r="I987" t="s">
        <v>92</v>
      </c>
      <c r="J987" t="s">
        <v>16</v>
      </c>
      <c r="K987" s="2">
        <v>90</v>
      </c>
      <c r="L987" s="2">
        <v>1360</v>
      </c>
      <c r="M987" s="25">
        <v>34</v>
      </c>
      <c r="N987" s="40">
        <f t="shared" si="92"/>
        <v>2</v>
      </c>
      <c r="O987" s="41" t="str">
        <f t="shared" si="93"/>
        <v>34</v>
      </c>
      <c r="P987" s="41">
        <f t="shared" si="94"/>
        <v>0</v>
      </c>
      <c r="Q987" s="42">
        <f t="shared" si="95"/>
        <v>2040</v>
      </c>
      <c r="R987" s="42">
        <f t="shared" si="96"/>
        <v>34</v>
      </c>
      <c r="U987" s="39"/>
      <c r="V987" s="39"/>
      <c r="W987" s="10"/>
      <c r="X987" s="6"/>
    </row>
    <row r="988" spans="1:24">
      <c r="A988" s="44">
        <v>45444</v>
      </c>
      <c r="B988" s="1" t="str">
        <f t="shared" si="91"/>
        <v>junio</v>
      </c>
      <c r="C988" t="s">
        <v>180</v>
      </c>
      <c r="D988" t="s">
        <v>181</v>
      </c>
      <c r="E988" t="str">
        <f>+VLOOKUP(F988,'[1]DIVIPOLA MPIO'!$A$5:$B$1125,2,0)</f>
        <v>Casanare</v>
      </c>
      <c r="F988" t="s">
        <v>201</v>
      </c>
      <c r="G988" t="s">
        <v>285</v>
      </c>
      <c r="H988" t="s">
        <v>325</v>
      </c>
      <c r="I988" t="s">
        <v>92</v>
      </c>
      <c r="J988" t="s">
        <v>16</v>
      </c>
      <c r="K988" s="2">
        <v>170</v>
      </c>
      <c r="L988" s="2">
        <v>2560</v>
      </c>
      <c r="M988" s="25">
        <v>64</v>
      </c>
      <c r="N988" s="40">
        <f t="shared" si="92"/>
        <v>2</v>
      </c>
      <c r="O988" s="41" t="str">
        <f t="shared" si="93"/>
        <v>64</v>
      </c>
      <c r="P988" s="41">
        <f t="shared" si="94"/>
        <v>0</v>
      </c>
      <c r="Q988" s="42">
        <f t="shared" si="95"/>
        <v>3840</v>
      </c>
      <c r="R988" s="42">
        <f t="shared" si="96"/>
        <v>64</v>
      </c>
      <c r="U988" s="39"/>
      <c r="V988" s="39"/>
      <c r="W988" s="10"/>
      <c r="X988" s="6"/>
    </row>
    <row r="989" spans="1:24">
      <c r="A989" s="44">
        <v>45444</v>
      </c>
      <c r="B989" s="1" t="str">
        <f t="shared" si="91"/>
        <v>junio</v>
      </c>
      <c r="C989" t="s">
        <v>180</v>
      </c>
      <c r="D989" t="s">
        <v>181</v>
      </c>
      <c r="E989" t="str">
        <f>+VLOOKUP(F989,'[1]DIVIPOLA MPIO'!$A$5:$B$1125,2,0)</f>
        <v>Casanare</v>
      </c>
      <c r="F989" t="s">
        <v>201</v>
      </c>
      <c r="G989" t="s">
        <v>285</v>
      </c>
      <c r="H989" t="s">
        <v>286</v>
      </c>
      <c r="I989" t="s">
        <v>92</v>
      </c>
      <c r="J989" t="s">
        <v>16</v>
      </c>
      <c r="K989" s="2">
        <v>112</v>
      </c>
      <c r="L989" s="2">
        <v>1680</v>
      </c>
      <c r="M989" s="25">
        <v>42</v>
      </c>
      <c r="N989" s="40">
        <f t="shared" si="92"/>
        <v>2</v>
      </c>
      <c r="O989" s="41" t="str">
        <f t="shared" si="93"/>
        <v>42</v>
      </c>
      <c r="P989" s="41">
        <f t="shared" si="94"/>
        <v>0</v>
      </c>
      <c r="Q989" s="42">
        <f t="shared" si="95"/>
        <v>2520</v>
      </c>
      <c r="R989" s="42">
        <f t="shared" si="96"/>
        <v>42</v>
      </c>
      <c r="U989" s="39"/>
      <c r="V989" s="39"/>
      <c r="W989" s="10"/>
      <c r="X989" s="6"/>
    </row>
    <row r="990" spans="1:24">
      <c r="A990" s="44">
        <v>45444</v>
      </c>
      <c r="B990" s="1" t="str">
        <f t="shared" si="91"/>
        <v>junio</v>
      </c>
      <c r="C990" t="s">
        <v>190</v>
      </c>
      <c r="D990" t="s">
        <v>191</v>
      </c>
      <c r="E990" t="str">
        <f>+VLOOKUP(F990,'[1]DIVIPOLA MPIO'!$A$5:$B$1125,2,0)</f>
        <v>Tolima</v>
      </c>
      <c r="F990" t="s">
        <v>468</v>
      </c>
      <c r="G990" t="s">
        <v>193</v>
      </c>
      <c r="H990" t="s">
        <v>194</v>
      </c>
      <c r="I990" t="s">
        <v>92</v>
      </c>
      <c r="J990" t="s">
        <v>16</v>
      </c>
      <c r="K990" s="2">
        <v>25</v>
      </c>
      <c r="L990" s="2">
        <v>250</v>
      </c>
      <c r="M990" s="25">
        <v>10</v>
      </c>
      <c r="N990" s="40">
        <f t="shared" si="92"/>
        <v>2</v>
      </c>
      <c r="O990" s="41" t="str">
        <f t="shared" si="93"/>
        <v>10</v>
      </c>
      <c r="P990" s="41">
        <f t="shared" si="94"/>
        <v>0</v>
      </c>
      <c r="Q990" s="42">
        <f t="shared" si="95"/>
        <v>600</v>
      </c>
      <c r="R990" s="42">
        <f t="shared" si="96"/>
        <v>10</v>
      </c>
      <c r="U990" s="39"/>
      <c r="V990" s="39"/>
      <c r="W990" s="10"/>
      <c r="X990" s="6"/>
    </row>
    <row r="991" spans="1:24">
      <c r="A991" s="44">
        <v>45444</v>
      </c>
      <c r="B991" s="1" t="str">
        <f t="shared" si="91"/>
        <v>junio</v>
      </c>
      <c r="C991" t="s">
        <v>190</v>
      </c>
      <c r="D991" t="s">
        <v>191</v>
      </c>
      <c r="E991" t="str">
        <f>+VLOOKUP(F991,'[1]DIVIPOLA MPIO'!$A$5:$B$1125,2,0)</f>
        <v>Tolima</v>
      </c>
      <c r="F991" t="s">
        <v>468</v>
      </c>
      <c r="G991" t="s">
        <v>193</v>
      </c>
      <c r="H991" t="s">
        <v>326</v>
      </c>
      <c r="I991" t="s">
        <v>92</v>
      </c>
      <c r="J991" t="s">
        <v>16</v>
      </c>
      <c r="K991" s="2">
        <v>50</v>
      </c>
      <c r="L991" s="2">
        <v>500</v>
      </c>
      <c r="M991" s="25">
        <v>2010</v>
      </c>
      <c r="N991" s="40">
        <f t="shared" si="92"/>
        <v>4</v>
      </c>
      <c r="O991" s="41" t="str">
        <f t="shared" si="93"/>
        <v>20</v>
      </c>
      <c r="P991" s="41" t="str">
        <f t="shared" si="94"/>
        <v>10</v>
      </c>
      <c r="Q991" s="42">
        <f t="shared" si="95"/>
        <v>1210</v>
      </c>
      <c r="R991" s="42">
        <f t="shared" si="96"/>
        <v>20.166666666666668</v>
      </c>
      <c r="U991" s="39"/>
      <c r="V991" s="39"/>
      <c r="W991" s="10"/>
      <c r="X991" s="6"/>
    </row>
    <row r="992" spans="1:24">
      <c r="A992" s="44">
        <v>45444</v>
      </c>
      <c r="B992" s="1" t="str">
        <f t="shared" si="91"/>
        <v>junio</v>
      </c>
      <c r="C992" t="s">
        <v>199</v>
      </c>
      <c r="D992" t="s">
        <v>200</v>
      </c>
      <c r="E992" t="str">
        <f>+VLOOKUP(F992,'[1]DIVIPOLA MPIO'!$A$5:$B$1125,2,0)</f>
        <v>Casanare</v>
      </c>
      <c r="F992" t="s">
        <v>201</v>
      </c>
      <c r="G992" t="s">
        <v>202</v>
      </c>
      <c r="H992" t="s">
        <v>203</v>
      </c>
      <c r="I992" t="s">
        <v>15</v>
      </c>
      <c r="J992" t="s">
        <v>16</v>
      </c>
      <c r="K992" s="2">
        <v>10</v>
      </c>
      <c r="L992" s="2">
        <v>2610</v>
      </c>
      <c r="M992" s="25">
        <v>4330</v>
      </c>
      <c r="N992" s="40">
        <f t="shared" si="92"/>
        <v>4</v>
      </c>
      <c r="O992" s="41" t="str">
        <f t="shared" si="93"/>
        <v>43</v>
      </c>
      <c r="P992" s="41" t="str">
        <f t="shared" si="94"/>
        <v>30</v>
      </c>
      <c r="Q992" s="42">
        <f t="shared" si="95"/>
        <v>2610</v>
      </c>
      <c r="R992" s="42">
        <f t="shared" si="96"/>
        <v>43.5</v>
      </c>
      <c r="U992" s="39"/>
      <c r="V992" s="39"/>
      <c r="W992" s="10"/>
      <c r="X992" s="6"/>
    </row>
    <row r="993" spans="1:24">
      <c r="A993" s="44">
        <v>45444</v>
      </c>
      <c r="B993" s="1" t="str">
        <f t="shared" si="91"/>
        <v>junio</v>
      </c>
      <c r="C993" t="s">
        <v>199</v>
      </c>
      <c r="D993" t="s">
        <v>200</v>
      </c>
      <c r="E993" t="str">
        <f>+VLOOKUP(F993,'[1]DIVIPOLA MPIO'!$A$5:$B$1125,2,0)</f>
        <v>Casanare</v>
      </c>
      <c r="F993" t="s">
        <v>201</v>
      </c>
      <c r="G993" t="s">
        <v>202</v>
      </c>
      <c r="H993" t="s">
        <v>409</v>
      </c>
      <c r="I993" t="s">
        <v>15</v>
      </c>
      <c r="J993" t="s">
        <v>16</v>
      </c>
      <c r="K993" s="2">
        <v>11</v>
      </c>
      <c r="L993" s="2">
        <v>2370</v>
      </c>
      <c r="M993" s="25">
        <v>3939</v>
      </c>
      <c r="N993" s="40">
        <f t="shared" si="92"/>
        <v>4</v>
      </c>
      <c r="O993" s="41" t="str">
        <f t="shared" si="93"/>
        <v>39</v>
      </c>
      <c r="P993" s="41" t="str">
        <f t="shared" si="94"/>
        <v>39</v>
      </c>
      <c r="Q993" s="42">
        <f t="shared" si="95"/>
        <v>2379</v>
      </c>
      <c r="R993" s="42">
        <f t="shared" si="96"/>
        <v>39.65</v>
      </c>
      <c r="U993" s="39"/>
      <c r="V993" s="39"/>
      <c r="W993" s="10"/>
      <c r="X993" s="6"/>
    </row>
    <row r="994" spans="1:24">
      <c r="A994" s="44">
        <v>45444</v>
      </c>
      <c r="B994" s="1" t="str">
        <f t="shared" si="91"/>
        <v>junio</v>
      </c>
      <c r="C994" t="s">
        <v>199</v>
      </c>
      <c r="D994" t="s">
        <v>200</v>
      </c>
      <c r="E994" t="str">
        <f>+VLOOKUP(F994,'[1]DIVIPOLA MPIO'!$A$5:$B$1125,2,0)</f>
        <v>Casanare</v>
      </c>
      <c r="F994" t="s">
        <v>201</v>
      </c>
      <c r="G994" t="s">
        <v>202</v>
      </c>
      <c r="H994" t="s">
        <v>204</v>
      </c>
      <c r="I994" t="s">
        <v>15</v>
      </c>
      <c r="J994" t="s">
        <v>16</v>
      </c>
      <c r="K994" s="2">
        <v>18</v>
      </c>
      <c r="L994" s="2">
        <v>3690</v>
      </c>
      <c r="M994" s="25">
        <v>6130</v>
      </c>
      <c r="N994" s="40">
        <f t="shared" si="92"/>
        <v>4</v>
      </c>
      <c r="O994" s="41" t="str">
        <f t="shared" si="93"/>
        <v>61</v>
      </c>
      <c r="P994" s="41" t="str">
        <f t="shared" si="94"/>
        <v>30</v>
      </c>
      <c r="Q994" s="42">
        <f t="shared" si="95"/>
        <v>3690</v>
      </c>
      <c r="R994" s="42">
        <f t="shared" si="96"/>
        <v>61.5</v>
      </c>
      <c r="U994" s="39"/>
      <c r="V994" s="39"/>
      <c r="W994" s="10"/>
      <c r="X994" s="6"/>
    </row>
    <row r="995" spans="1:24">
      <c r="A995" s="44">
        <v>45444</v>
      </c>
      <c r="B995" s="1" t="str">
        <f t="shared" si="91"/>
        <v>junio</v>
      </c>
      <c r="C995" t="s">
        <v>199</v>
      </c>
      <c r="D995" t="s">
        <v>200</v>
      </c>
      <c r="E995" t="str">
        <f>+VLOOKUP(F995,'[1]DIVIPOLA MPIO'!$A$5:$B$1125,2,0)</f>
        <v>Casanare</v>
      </c>
      <c r="F995" t="s">
        <v>201</v>
      </c>
      <c r="G995" t="s">
        <v>202</v>
      </c>
      <c r="H995" t="s">
        <v>205</v>
      </c>
      <c r="I995" t="s">
        <v>15</v>
      </c>
      <c r="J995" t="s">
        <v>16</v>
      </c>
      <c r="K995" s="2">
        <v>2</v>
      </c>
      <c r="L995" s="2">
        <v>330</v>
      </c>
      <c r="M995" s="25">
        <v>530</v>
      </c>
      <c r="N995" s="40">
        <f t="shared" si="92"/>
        <v>3</v>
      </c>
      <c r="O995" s="41" t="str">
        <f t="shared" si="93"/>
        <v>53</v>
      </c>
      <c r="P995" s="41" t="str">
        <f t="shared" si="94"/>
        <v>0</v>
      </c>
      <c r="Q995" s="42">
        <f t="shared" si="95"/>
        <v>3180</v>
      </c>
      <c r="R995" s="42">
        <f t="shared" si="96"/>
        <v>53</v>
      </c>
      <c r="U995" s="39"/>
      <c r="V995" s="39"/>
      <c r="W995" s="10"/>
      <c r="X995" s="6"/>
    </row>
    <row r="996" spans="1:24">
      <c r="A996" s="44">
        <v>45444</v>
      </c>
      <c r="B996" s="1" t="str">
        <f t="shared" si="91"/>
        <v>junio</v>
      </c>
      <c r="C996" t="s">
        <v>213</v>
      </c>
      <c r="D996" t="s">
        <v>214</v>
      </c>
      <c r="E996" t="str">
        <f>+VLOOKUP(F996,'[1]DIVIPOLA MPIO'!$A$5:$B$1125,2,0)</f>
        <v>Antioquia</v>
      </c>
      <c r="F996" t="s">
        <v>454</v>
      </c>
      <c r="G996" t="s">
        <v>215</v>
      </c>
      <c r="H996" t="s">
        <v>287</v>
      </c>
      <c r="I996" t="s">
        <v>217</v>
      </c>
      <c r="J996" t="s">
        <v>27</v>
      </c>
      <c r="K996" s="2">
        <v>31</v>
      </c>
      <c r="L996" s="2">
        <v>2318</v>
      </c>
      <c r="M996" s="25">
        <v>127</v>
      </c>
      <c r="N996" s="40">
        <f t="shared" si="92"/>
        <v>3</v>
      </c>
      <c r="O996" s="41" t="str">
        <f t="shared" si="93"/>
        <v>12</v>
      </c>
      <c r="P996" s="41" t="str">
        <f t="shared" si="94"/>
        <v>7</v>
      </c>
      <c r="Q996" s="42">
        <f t="shared" si="95"/>
        <v>727</v>
      </c>
      <c r="R996" s="42">
        <f t="shared" si="96"/>
        <v>12.116666666666667</v>
      </c>
      <c r="U996" s="39"/>
      <c r="V996" s="39"/>
      <c r="W996" s="10"/>
      <c r="X996" s="6"/>
    </row>
    <row r="997" spans="1:24">
      <c r="A997" s="44">
        <v>45444</v>
      </c>
      <c r="B997" s="1" t="str">
        <f t="shared" si="91"/>
        <v>junio</v>
      </c>
      <c r="C997" t="s">
        <v>213</v>
      </c>
      <c r="D997" t="s">
        <v>214</v>
      </c>
      <c r="E997" t="str">
        <f>+VLOOKUP(F997,'[1]DIVIPOLA MPIO'!$A$5:$B$1125,2,0)</f>
        <v>Antioquia</v>
      </c>
      <c r="F997" t="s">
        <v>454</v>
      </c>
      <c r="G997" t="s">
        <v>215</v>
      </c>
      <c r="H997" t="s">
        <v>288</v>
      </c>
      <c r="I997" t="s">
        <v>217</v>
      </c>
      <c r="J997" t="s">
        <v>27</v>
      </c>
      <c r="K997" s="2">
        <v>128</v>
      </c>
      <c r="L997" s="2">
        <v>8766</v>
      </c>
      <c r="M997" s="25">
        <v>64</v>
      </c>
      <c r="N997" s="40">
        <f t="shared" si="92"/>
        <v>2</v>
      </c>
      <c r="O997" s="41" t="str">
        <f t="shared" si="93"/>
        <v>64</v>
      </c>
      <c r="P997" s="41">
        <f t="shared" si="94"/>
        <v>0</v>
      </c>
      <c r="Q997" s="42">
        <f t="shared" si="95"/>
        <v>3840</v>
      </c>
      <c r="R997" s="42">
        <f t="shared" si="96"/>
        <v>64</v>
      </c>
      <c r="U997" s="39"/>
      <c r="V997" s="39"/>
      <c r="W997" s="10"/>
      <c r="X997" s="6"/>
    </row>
    <row r="998" spans="1:24">
      <c r="A998" s="44">
        <v>45444</v>
      </c>
      <c r="B998" s="1" t="str">
        <f t="shared" si="91"/>
        <v>junio</v>
      </c>
      <c r="C998" t="s">
        <v>213</v>
      </c>
      <c r="D998" t="s">
        <v>214</v>
      </c>
      <c r="E998" t="str">
        <f>+VLOOKUP(F998,'[1]DIVIPOLA MPIO'!$A$5:$B$1125,2,0)</f>
        <v>Antioquia</v>
      </c>
      <c r="F998" t="s">
        <v>454</v>
      </c>
      <c r="G998" t="s">
        <v>215</v>
      </c>
      <c r="H998" t="s">
        <v>218</v>
      </c>
      <c r="I998" t="s">
        <v>217</v>
      </c>
      <c r="J998" t="s">
        <v>27</v>
      </c>
      <c r="K998" s="2">
        <v>141</v>
      </c>
      <c r="L998" s="2">
        <v>10669</v>
      </c>
      <c r="M998" s="25">
        <v>682</v>
      </c>
      <c r="N998" s="40">
        <f t="shared" si="92"/>
        <v>3</v>
      </c>
      <c r="O998" s="41" t="str">
        <f t="shared" si="93"/>
        <v>68</v>
      </c>
      <c r="P998" s="41" t="str">
        <f t="shared" si="94"/>
        <v>2</v>
      </c>
      <c r="Q998" s="42">
        <f t="shared" si="95"/>
        <v>4082</v>
      </c>
      <c r="R998" s="42">
        <f t="shared" si="96"/>
        <v>68.033333333333331</v>
      </c>
      <c r="U998" s="39"/>
      <c r="V998" s="39"/>
      <c r="W998" s="10"/>
      <c r="X998" s="6"/>
    </row>
    <row r="999" spans="1:24">
      <c r="A999" s="44">
        <v>45444</v>
      </c>
      <c r="B999" s="1" t="str">
        <f t="shared" si="91"/>
        <v>junio</v>
      </c>
      <c r="C999" t="s">
        <v>290</v>
      </c>
      <c r="D999" t="s">
        <v>291</v>
      </c>
      <c r="E999" t="str">
        <f>+VLOOKUP(F999,'[1]DIVIPOLA MPIO'!$A$5:$B$1125,2,0)</f>
        <v>Valle del Cauca</v>
      </c>
      <c r="F999" t="s">
        <v>292</v>
      </c>
      <c r="G999" t="s">
        <v>297</v>
      </c>
      <c r="H999" t="s">
        <v>296</v>
      </c>
      <c r="I999" t="s">
        <v>295</v>
      </c>
      <c r="J999" t="s">
        <v>411</v>
      </c>
      <c r="K999" s="2">
        <v>3</v>
      </c>
      <c r="L999" s="2">
        <v>54</v>
      </c>
      <c r="M999" s="25">
        <v>183</v>
      </c>
      <c r="N999" s="40">
        <f t="shared" si="92"/>
        <v>3</v>
      </c>
      <c r="O999" s="41" t="str">
        <f t="shared" si="93"/>
        <v>18</v>
      </c>
      <c r="P999" s="41" t="str">
        <f t="shared" si="94"/>
        <v>3</v>
      </c>
      <c r="Q999" s="42">
        <f t="shared" si="95"/>
        <v>1083</v>
      </c>
      <c r="R999" s="42">
        <f t="shared" si="96"/>
        <v>18.05</v>
      </c>
      <c r="U999" s="39"/>
      <c r="V999" s="39"/>
      <c r="W999" s="10"/>
      <c r="X999" s="6"/>
    </row>
    <row r="1000" spans="1:24">
      <c r="A1000" s="44">
        <v>45444</v>
      </c>
      <c r="B1000" s="1" t="str">
        <f t="shared" si="91"/>
        <v>junio</v>
      </c>
      <c r="C1000" t="s">
        <v>290</v>
      </c>
      <c r="D1000" t="s">
        <v>291</v>
      </c>
      <c r="E1000" t="str">
        <f>+VLOOKUP(F1000,'[1]DIVIPOLA MPIO'!$A$5:$B$1125,2,0)</f>
        <v>Cauca</v>
      </c>
      <c r="F1000" t="s">
        <v>298</v>
      </c>
      <c r="G1000" t="s">
        <v>293</v>
      </c>
      <c r="H1000" t="s">
        <v>294</v>
      </c>
      <c r="I1000" t="s">
        <v>295</v>
      </c>
      <c r="J1000" t="s">
        <v>411</v>
      </c>
      <c r="K1000" s="2">
        <v>3</v>
      </c>
      <c r="L1000" s="2">
        <v>129</v>
      </c>
      <c r="M1000" s="25">
        <v>195</v>
      </c>
      <c r="N1000" s="40">
        <f t="shared" si="92"/>
        <v>3</v>
      </c>
      <c r="O1000" s="41" t="str">
        <f t="shared" si="93"/>
        <v>19</v>
      </c>
      <c r="P1000" s="41" t="str">
        <f t="shared" si="94"/>
        <v>5</v>
      </c>
      <c r="Q1000" s="42">
        <f t="shared" si="95"/>
        <v>1145</v>
      </c>
      <c r="R1000" s="42">
        <f t="shared" si="96"/>
        <v>19.083333333333332</v>
      </c>
      <c r="U1000" s="39"/>
      <c r="V1000" s="39"/>
      <c r="W1000" s="10"/>
      <c r="X1000" s="6"/>
    </row>
    <row r="1001" spans="1:24">
      <c r="A1001" s="44">
        <v>45444</v>
      </c>
      <c r="B1001" s="1" t="str">
        <f t="shared" si="91"/>
        <v>junio</v>
      </c>
      <c r="C1001" t="s">
        <v>290</v>
      </c>
      <c r="D1001" t="s">
        <v>291</v>
      </c>
      <c r="E1001" t="str">
        <f>+VLOOKUP(F1001,'[1]DIVIPOLA MPIO'!$A$5:$B$1125,2,0)</f>
        <v>Valle del Cauca</v>
      </c>
      <c r="F1001" t="s">
        <v>390</v>
      </c>
      <c r="G1001" t="s">
        <v>297</v>
      </c>
      <c r="H1001" t="s">
        <v>294</v>
      </c>
      <c r="I1001" t="s">
        <v>295</v>
      </c>
      <c r="J1001" t="s">
        <v>123</v>
      </c>
      <c r="K1001" s="2">
        <v>7</v>
      </c>
      <c r="L1001" s="2">
        <v>123</v>
      </c>
      <c r="M1001" s="25">
        <v>635</v>
      </c>
      <c r="N1001" s="40">
        <f t="shared" si="92"/>
        <v>3</v>
      </c>
      <c r="O1001" s="41" t="str">
        <f t="shared" si="93"/>
        <v>63</v>
      </c>
      <c r="P1001" s="41" t="str">
        <f t="shared" si="94"/>
        <v>5</v>
      </c>
      <c r="Q1001" s="42">
        <f t="shared" si="95"/>
        <v>3785</v>
      </c>
      <c r="R1001" s="42">
        <f t="shared" si="96"/>
        <v>63.083333333333336</v>
      </c>
      <c r="U1001" s="39"/>
      <c r="V1001" s="39"/>
      <c r="W1001" s="10"/>
      <c r="X1001" s="6"/>
    </row>
    <row r="1002" spans="1:24">
      <c r="A1002" s="44">
        <v>45444</v>
      </c>
      <c r="B1002" s="1" t="str">
        <f t="shared" si="91"/>
        <v>junio</v>
      </c>
      <c r="C1002" t="s">
        <v>290</v>
      </c>
      <c r="D1002" t="s">
        <v>291</v>
      </c>
      <c r="E1002" t="str">
        <f>+VLOOKUP(F1002,'[1]DIVIPOLA MPIO'!$A$5:$B$1125,2,0)</f>
        <v>Valle del Cauca</v>
      </c>
      <c r="F1002" t="s">
        <v>390</v>
      </c>
      <c r="G1002" t="s">
        <v>297</v>
      </c>
      <c r="H1002" t="s">
        <v>294</v>
      </c>
      <c r="I1002" t="s">
        <v>295</v>
      </c>
      <c r="J1002" t="s">
        <v>98</v>
      </c>
      <c r="K1002" s="2">
        <v>3</v>
      </c>
      <c r="L1002" s="2">
        <v>44</v>
      </c>
      <c r="M1002" s="25">
        <v>253</v>
      </c>
      <c r="N1002" s="40">
        <f t="shared" si="92"/>
        <v>3</v>
      </c>
      <c r="O1002" s="41" t="str">
        <f t="shared" si="93"/>
        <v>25</v>
      </c>
      <c r="P1002" s="41" t="str">
        <f t="shared" si="94"/>
        <v>3</v>
      </c>
      <c r="Q1002" s="42">
        <f t="shared" si="95"/>
        <v>1503</v>
      </c>
      <c r="R1002" s="42">
        <f t="shared" si="96"/>
        <v>25.05</v>
      </c>
      <c r="U1002" s="39"/>
      <c r="V1002" s="39"/>
      <c r="W1002" s="10"/>
      <c r="X1002" s="6"/>
    </row>
    <row r="1003" spans="1:24">
      <c r="A1003" s="44">
        <v>45444</v>
      </c>
      <c r="B1003" s="1" t="str">
        <f t="shared" si="91"/>
        <v>junio</v>
      </c>
      <c r="C1003" t="s">
        <v>290</v>
      </c>
      <c r="D1003" t="s">
        <v>291</v>
      </c>
      <c r="E1003" t="str">
        <f>+VLOOKUP(F1003,'[1]DIVIPOLA MPIO'!$A$5:$B$1125,2,0)</f>
        <v>Valle del Cauca</v>
      </c>
      <c r="F1003" t="s">
        <v>390</v>
      </c>
      <c r="G1003" t="s">
        <v>297</v>
      </c>
      <c r="H1003" t="s">
        <v>296</v>
      </c>
      <c r="I1003" t="s">
        <v>295</v>
      </c>
      <c r="J1003" t="s">
        <v>123</v>
      </c>
      <c r="K1003" s="2">
        <v>2</v>
      </c>
      <c r="L1003" s="2">
        <v>35</v>
      </c>
      <c r="M1003" s="25">
        <v>2</v>
      </c>
      <c r="N1003" s="40">
        <f t="shared" si="92"/>
        <v>1</v>
      </c>
      <c r="O1003" s="41" t="str">
        <f t="shared" si="93"/>
        <v>2</v>
      </c>
      <c r="P1003" s="41">
        <f t="shared" si="94"/>
        <v>0</v>
      </c>
      <c r="Q1003" s="42">
        <f t="shared" si="95"/>
        <v>120</v>
      </c>
      <c r="R1003" s="42">
        <f t="shared" si="96"/>
        <v>2</v>
      </c>
      <c r="U1003" s="39"/>
      <c r="V1003" s="39"/>
      <c r="W1003" s="10"/>
      <c r="X1003" s="6"/>
    </row>
    <row r="1004" spans="1:24">
      <c r="A1004" s="44">
        <v>45444</v>
      </c>
      <c r="B1004" s="1" t="str">
        <f t="shared" si="91"/>
        <v>junio</v>
      </c>
      <c r="C1004" t="s">
        <v>290</v>
      </c>
      <c r="D1004" t="s">
        <v>291</v>
      </c>
      <c r="E1004" t="str">
        <f>+VLOOKUP(F1004,'[1]DIVIPOLA MPIO'!$A$5:$B$1125,2,0)</f>
        <v>Valle del Cauca</v>
      </c>
      <c r="F1004" t="s">
        <v>390</v>
      </c>
      <c r="G1004" t="s">
        <v>297</v>
      </c>
      <c r="H1004" t="s">
        <v>296</v>
      </c>
      <c r="I1004" t="s">
        <v>295</v>
      </c>
      <c r="J1004" t="s">
        <v>98</v>
      </c>
      <c r="K1004" s="2">
        <v>3</v>
      </c>
      <c r="L1004" s="2">
        <v>62</v>
      </c>
      <c r="M1004" s="25">
        <v>315</v>
      </c>
      <c r="N1004" s="40">
        <f t="shared" si="92"/>
        <v>3</v>
      </c>
      <c r="O1004" s="41" t="str">
        <f t="shared" si="93"/>
        <v>31</v>
      </c>
      <c r="P1004" s="41" t="str">
        <f t="shared" si="94"/>
        <v>5</v>
      </c>
      <c r="Q1004" s="42">
        <f t="shared" si="95"/>
        <v>1865</v>
      </c>
      <c r="R1004" s="42">
        <f t="shared" si="96"/>
        <v>31.083333333333332</v>
      </c>
      <c r="U1004" s="39"/>
      <c r="V1004" s="39"/>
      <c r="W1004" s="10"/>
      <c r="X1004" s="6"/>
    </row>
    <row r="1005" spans="1:24">
      <c r="A1005" s="44">
        <v>45444</v>
      </c>
      <c r="B1005" s="1" t="str">
        <f t="shared" si="91"/>
        <v>junio</v>
      </c>
      <c r="C1005" t="s">
        <v>290</v>
      </c>
      <c r="D1005" t="s">
        <v>291</v>
      </c>
      <c r="E1005" t="str">
        <f>+VLOOKUP(F1005,'[1]DIVIPOLA MPIO'!$A$5:$B$1125,2,0)</f>
        <v>Valle del Cauca</v>
      </c>
      <c r="F1005" t="s">
        <v>95</v>
      </c>
      <c r="G1005" t="s">
        <v>293</v>
      </c>
      <c r="H1005" t="s">
        <v>299</v>
      </c>
      <c r="I1005" t="s">
        <v>295</v>
      </c>
      <c r="J1005" t="s">
        <v>411</v>
      </c>
      <c r="K1005" s="2">
        <v>1</v>
      </c>
      <c r="L1005" s="2">
        <v>19</v>
      </c>
      <c r="M1005" s="25">
        <v>29</v>
      </c>
      <c r="N1005" s="40">
        <f t="shared" si="92"/>
        <v>2</v>
      </c>
      <c r="O1005" s="41" t="str">
        <f t="shared" si="93"/>
        <v>29</v>
      </c>
      <c r="P1005" s="41">
        <f t="shared" si="94"/>
        <v>0</v>
      </c>
      <c r="Q1005" s="42">
        <f t="shared" si="95"/>
        <v>1740</v>
      </c>
      <c r="R1005" s="42">
        <f t="shared" si="96"/>
        <v>29</v>
      </c>
      <c r="U1005" s="39"/>
      <c r="V1005" s="39"/>
      <c r="W1005" s="10"/>
      <c r="X1005" s="6"/>
    </row>
    <row r="1006" spans="1:24">
      <c r="A1006" s="44">
        <v>45444</v>
      </c>
      <c r="B1006" s="1" t="str">
        <f t="shared" si="91"/>
        <v>junio</v>
      </c>
      <c r="C1006" t="s">
        <v>290</v>
      </c>
      <c r="D1006" t="s">
        <v>291</v>
      </c>
      <c r="E1006" t="str">
        <f>+VLOOKUP(F1006,'[1]DIVIPOLA MPIO'!$A$5:$B$1125,2,0)</f>
        <v>Valle del Cauca</v>
      </c>
      <c r="F1006" t="s">
        <v>95</v>
      </c>
      <c r="G1006" t="s">
        <v>297</v>
      </c>
      <c r="H1006" t="s">
        <v>299</v>
      </c>
      <c r="I1006" t="s">
        <v>295</v>
      </c>
      <c r="J1006" t="s">
        <v>411</v>
      </c>
      <c r="K1006" s="2">
        <v>4</v>
      </c>
      <c r="L1006" s="2">
        <v>75</v>
      </c>
      <c r="M1006" s="25">
        <v>225</v>
      </c>
      <c r="N1006" s="40">
        <f t="shared" si="92"/>
        <v>3</v>
      </c>
      <c r="O1006" s="41" t="str">
        <f t="shared" si="93"/>
        <v>22</v>
      </c>
      <c r="P1006" s="41" t="str">
        <f t="shared" si="94"/>
        <v>5</v>
      </c>
      <c r="Q1006" s="42">
        <f t="shared" si="95"/>
        <v>1325</v>
      </c>
      <c r="R1006" s="42">
        <f t="shared" si="96"/>
        <v>22.083333333333332</v>
      </c>
      <c r="U1006" s="39"/>
      <c r="V1006" s="39"/>
      <c r="W1006" s="10"/>
      <c r="X1006" s="6"/>
    </row>
    <row r="1007" spans="1:24">
      <c r="A1007" s="44">
        <v>45444</v>
      </c>
      <c r="B1007" s="1" t="str">
        <f t="shared" si="91"/>
        <v>junio</v>
      </c>
      <c r="C1007" t="s">
        <v>290</v>
      </c>
      <c r="D1007" t="s">
        <v>291</v>
      </c>
      <c r="E1007" t="str">
        <f>+VLOOKUP(F1007,'[1]DIVIPOLA MPIO'!$A$5:$B$1125,2,0)</f>
        <v>Valle del Cauca</v>
      </c>
      <c r="F1007" t="s">
        <v>95</v>
      </c>
      <c r="G1007" t="s">
        <v>297</v>
      </c>
      <c r="H1007" t="s">
        <v>294</v>
      </c>
      <c r="I1007" t="s">
        <v>295</v>
      </c>
      <c r="J1007" t="s">
        <v>411</v>
      </c>
      <c r="K1007" s="2">
        <v>7</v>
      </c>
      <c r="L1007" s="2">
        <v>169</v>
      </c>
      <c r="M1007" s="25">
        <v>442</v>
      </c>
      <c r="N1007" s="40">
        <f t="shared" si="92"/>
        <v>3</v>
      </c>
      <c r="O1007" s="41" t="str">
        <f t="shared" si="93"/>
        <v>44</v>
      </c>
      <c r="P1007" s="41" t="str">
        <f t="shared" si="94"/>
        <v>2</v>
      </c>
      <c r="Q1007" s="42">
        <f t="shared" si="95"/>
        <v>2642</v>
      </c>
      <c r="R1007" s="42">
        <f t="shared" si="96"/>
        <v>44.033333333333331</v>
      </c>
      <c r="U1007" s="39"/>
      <c r="V1007" s="39"/>
      <c r="W1007" s="10"/>
      <c r="X1007" s="6"/>
    </row>
    <row r="1008" spans="1:24">
      <c r="A1008" s="44">
        <v>45444</v>
      </c>
      <c r="B1008" s="1" t="str">
        <f t="shared" si="91"/>
        <v>junio</v>
      </c>
      <c r="C1008" t="s">
        <v>290</v>
      </c>
      <c r="D1008" t="s">
        <v>291</v>
      </c>
      <c r="E1008" t="str">
        <f>+VLOOKUP(F1008,'[1]DIVIPOLA MPIO'!$A$5:$B$1125,2,0)</f>
        <v>Valle del Cauca</v>
      </c>
      <c r="F1008" t="s">
        <v>95</v>
      </c>
      <c r="G1008" t="s">
        <v>297</v>
      </c>
      <c r="H1008" t="s">
        <v>294</v>
      </c>
      <c r="I1008" t="s">
        <v>295</v>
      </c>
      <c r="J1008" t="s">
        <v>98</v>
      </c>
      <c r="K1008" s="2">
        <v>6</v>
      </c>
      <c r="L1008" s="2">
        <v>114</v>
      </c>
      <c r="M1008" s="25">
        <v>23</v>
      </c>
      <c r="N1008" s="40">
        <f t="shared" si="92"/>
        <v>2</v>
      </c>
      <c r="O1008" s="41" t="str">
        <f t="shared" si="93"/>
        <v>23</v>
      </c>
      <c r="P1008" s="41">
        <f t="shared" si="94"/>
        <v>0</v>
      </c>
      <c r="Q1008" s="42">
        <f t="shared" si="95"/>
        <v>1380</v>
      </c>
      <c r="R1008" s="42">
        <f t="shared" si="96"/>
        <v>23</v>
      </c>
      <c r="U1008" s="39"/>
      <c r="V1008" s="39"/>
      <c r="W1008" s="10"/>
      <c r="X1008" s="6"/>
    </row>
    <row r="1009" spans="1:24">
      <c r="A1009" s="44">
        <v>45444</v>
      </c>
      <c r="B1009" s="1" t="str">
        <f t="shared" si="91"/>
        <v>junio</v>
      </c>
      <c r="C1009" t="s">
        <v>290</v>
      </c>
      <c r="D1009" t="s">
        <v>291</v>
      </c>
      <c r="E1009" t="str">
        <f>+VLOOKUP(F1009,'[1]DIVIPOLA MPIO'!$A$5:$B$1125,2,0)</f>
        <v>Valle del Cauca</v>
      </c>
      <c r="F1009" t="s">
        <v>95</v>
      </c>
      <c r="G1009" t="s">
        <v>297</v>
      </c>
      <c r="H1009" t="s">
        <v>296</v>
      </c>
      <c r="I1009" t="s">
        <v>295</v>
      </c>
      <c r="J1009" t="s">
        <v>411</v>
      </c>
      <c r="K1009" s="2">
        <v>13</v>
      </c>
      <c r="L1009" s="2">
        <v>260</v>
      </c>
      <c r="M1009" s="25">
        <v>761</v>
      </c>
      <c r="N1009" s="40">
        <f t="shared" si="92"/>
        <v>3</v>
      </c>
      <c r="O1009" s="41" t="str">
        <f>IF(N1009="1",$M1009,IF(N1009=2,LEFT($M1009,2),LEFT($M1009,2)))</f>
        <v>76</v>
      </c>
      <c r="P1009" s="41" t="str">
        <f t="shared" si="94"/>
        <v>1</v>
      </c>
      <c r="Q1009" s="42">
        <f t="shared" si="95"/>
        <v>4561</v>
      </c>
      <c r="R1009" s="42">
        <f t="shared" si="96"/>
        <v>76.016666666666666</v>
      </c>
      <c r="U1009" s="39"/>
      <c r="V1009" s="39"/>
      <c r="W1009" s="10"/>
      <c r="X1009" s="6"/>
    </row>
    <row r="1010" spans="1:24">
      <c r="A1010" s="44">
        <v>45444</v>
      </c>
      <c r="B1010" s="1" t="str">
        <f t="shared" si="91"/>
        <v>junio</v>
      </c>
      <c r="C1010" t="s">
        <v>290</v>
      </c>
      <c r="D1010" t="s">
        <v>291</v>
      </c>
      <c r="E1010" t="str">
        <f>+VLOOKUP(F1010,'[1]DIVIPOLA MPIO'!$A$5:$B$1125,2,0)</f>
        <v>Valle del Cauca</v>
      </c>
      <c r="F1010" t="s">
        <v>95</v>
      </c>
      <c r="G1010" t="s">
        <v>297</v>
      </c>
      <c r="H1010" t="s">
        <v>296</v>
      </c>
      <c r="I1010" t="s">
        <v>295</v>
      </c>
      <c r="J1010" t="s">
        <v>98</v>
      </c>
      <c r="K1010" s="2">
        <v>4</v>
      </c>
      <c r="L1010" s="2">
        <v>75</v>
      </c>
      <c r="M1010" s="25">
        <v>145</v>
      </c>
      <c r="N1010" s="40">
        <f t="shared" si="92"/>
        <v>3</v>
      </c>
      <c r="O1010" s="41" t="str">
        <f t="shared" si="93"/>
        <v>14</v>
      </c>
      <c r="P1010" s="41" t="str">
        <f t="shared" si="94"/>
        <v>5</v>
      </c>
      <c r="Q1010" s="42">
        <f t="shared" si="95"/>
        <v>845</v>
      </c>
      <c r="R1010" s="42">
        <f t="shared" si="96"/>
        <v>14.083333333333334</v>
      </c>
      <c r="U1010" s="39"/>
      <c r="V1010" s="39"/>
      <c r="W1010" s="10"/>
      <c r="X1010" s="6"/>
    </row>
    <row r="1011" spans="1:24">
      <c r="A1011" s="44">
        <v>45444</v>
      </c>
      <c r="B1011" s="1" t="str">
        <f t="shared" si="91"/>
        <v>junio</v>
      </c>
      <c r="C1011" t="s">
        <v>290</v>
      </c>
      <c r="D1011" t="s">
        <v>291</v>
      </c>
      <c r="E1011" t="str">
        <f>+VLOOKUP(F1011,'[1]DIVIPOLA MPIO'!$A$5:$B$1125,2,0)</f>
        <v>Boyacá</v>
      </c>
      <c r="F1011" t="s">
        <v>327</v>
      </c>
      <c r="G1011" t="s">
        <v>297</v>
      </c>
      <c r="H1011" t="s">
        <v>296</v>
      </c>
      <c r="I1011" t="s">
        <v>295</v>
      </c>
      <c r="J1011" t="s">
        <v>411</v>
      </c>
      <c r="K1011" s="2">
        <v>2</v>
      </c>
      <c r="L1011" s="2">
        <v>39</v>
      </c>
      <c r="M1011" s="25">
        <v>12</v>
      </c>
      <c r="N1011" s="40">
        <f t="shared" si="92"/>
        <v>2</v>
      </c>
      <c r="O1011" s="41" t="str">
        <f t="shared" si="93"/>
        <v>12</v>
      </c>
      <c r="P1011" s="41">
        <f t="shared" si="94"/>
        <v>0</v>
      </c>
      <c r="Q1011" s="42">
        <f t="shared" si="95"/>
        <v>720</v>
      </c>
      <c r="R1011" s="42">
        <f t="shared" si="96"/>
        <v>12</v>
      </c>
      <c r="U1011" s="39"/>
      <c r="V1011" s="39"/>
      <c r="W1011" s="10"/>
      <c r="X1011" s="6"/>
    </row>
    <row r="1012" spans="1:24">
      <c r="A1012" s="44">
        <v>45444</v>
      </c>
      <c r="B1012" s="1" t="str">
        <f t="shared" si="91"/>
        <v>junio</v>
      </c>
      <c r="C1012" t="s">
        <v>290</v>
      </c>
      <c r="D1012" t="s">
        <v>291</v>
      </c>
      <c r="E1012" t="str">
        <f>+VLOOKUP(F1012,'[1]DIVIPOLA MPIO'!$A$5:$B$1125,2,0)</f>
        <v>Risaralda</v>
      </c>
      <c r="F1012" t="s">
        <v>301</v>
      </c>
      <c r="G1012" t="s">
        <v>293</v>
      </c>
      <c r="H1012" t="s">
        <v>294</v>
      </c>
      <c r="I1012" t="s">
        <v>295</v>
      </c>
      <c r="J1012" t="s">
        <v>411</v>
      </c>
      <c r="K1012" s="2">
        <v>1</v>
      </c>
      <c r="L1012" s="2">
        <v>10</v>
      </c>
      <c r="M1012" s="25">
        <v>14</v>
      </c>
      <c r="N1012" s="40">
        <f t="shared" si="92"/>
        <v>2</v>
      </c>
      <c r="O1012" s="41" t="str">
        <f t="shared" si="93"/>
        <v>14</v>
      </c>
      <c r="P1012" s="41">
        <f t="shared" si="94"/>
        <v>0</v>
      </c>
      <c r="Q1012" s="42">
        <f t="shared" si="95"/>
        <v>840</v>
      </c>
      <c r="R1012" s="42">
        <f t="shared" si="96"/>
        <v>14</v>
      </c>
      <c r="U1012" s="39"/>
      <c r="V1012" s="39"/>
      <c r="W1012" s="10"/>
      <c r="X1012" s="6"/>
    </row>
    <row r="1013" spans="1:24">
      <c r="A1013" s="44">
        <v>45444</v>
      </c>
      <c r="B1013" s="1" t="str">
        <f t="shared" si="91"/>
        <v>junio</v>
      </c>
      <c r="C1013" t="s">
        <v>290</v>
      </c>
      <c r="D1013" t="s">
        <v>291</v>
      </c>
      <c r="E1013" t="str">
        <f>+VLOOKUP(F1013,'[1]DIVIPOLA MPIO'!$A$5:$B$1125,2,0)</f>
        <v>Risaralda</v>
      </c>
      <c r="F1013" t="s">
        <v>301</v>
      </c>
      <c r="G1013" t="s">
        <v>297</v>
      </c>
      <c r="H1013" t="s">
        <v>296</v>
      </c>
      <c r="I1013" t="s">
        <v>295</v>
      </c>
      <c r="J1013" t="s">
        <v>411</v>
      </c>
      <c r="K1013" s="2">
        <v>2</v>
      </c>
      <c r="L1013" s="2">
        <v>30</v>
      </c>
      <c r="M1013" s="25">
        <v>205</v>
      </c>
      <c r="N1013" s="40">
        <f t="shared" si="92"/>
        <v>3</v>
      </c>
      <c r="O1013" s="41" t="str">
        <f t="shared" si="93"/>
        <v>20</v>
      </c>
      <c r="P1013" s="41" t="str">
        <f t="shared" si="94"/>
        <v>5</v>
      </c>
      <c r="Q1013" s="42">
        <f t="shared" si="95"/>
        <v>1205</v>
      </c>
      <c r="R1013" s="42">
        <f t="shared" si="96"/>
        <v>20.083333333333332</v>
      </c>
      <c r="U1013" s="39"/>
      <c r="V1013" s="39"/>
      <c r="W1013" s="10"/>
      <c r="X1013" s="6"/>
    </row>
    <row r="1014" spans="1:24">
      <c r="A1014" s="44">
        <v>45444</v>
      </c>
      <c r="B1014" s="1" t="str">
        <f t="shared" si="91"/>
        <v>junio</v>
      </c>
      <c r="C1014" t="s">
        <v>290</v>
      </c>
      <c r="D1014" t="s">
        <v>291</v>
      </c>
      <c r="E1014" t="str">
        <f>+VLOOKUP(F1014,'[1]DIVIPOLA MPIO'!$A$5:$B$1125,2,0)</f>
        <v>Valle del Cauca</v>
      </c>
      <c r="F1014" t="s">
        <v>470</v>
      </c>
      <c r="G1014" t="s">
        <v>297</v>
      </c>
      <c r="H1014" t="s">
        <v>299</v>
      </c>
      <c r="I1014" t="s">
        <v>295</v>
      </c>
      <c r="J1014" t="s">
        <v>411</v>
      </c>
      <c r="K1014" s="2">
        <v>2</v>
      </c>
      <c r="L1014" s="2">
        <v>41</v>
      </c>
      <c r="M1014" s="25">
        <v>101</v>
      </c>
      <c r="N1014" s="40">
        <f t="shared" si="92"/>
        <v>3</v>
      </c>
      <c r="O1014" s="41" t="str">
        <f t="shared" si="93"/>
        <v>10</v>
      </c>
      <c r="P1014" s="41" t="str">
        <f t="shared" si="94"/>
        <v>1</v>
      </c>
      <c r="Q1014" s="42">
        <f t="shared" si="95"/>
        <v>601</v>
      </c>
      <c r="R1014" s="42">
        <f t="shared" si="96"/>
        <v>10.016666666666667</v>
      </c>
      <c r="U1014" s="39"/>
      <c r="V1014" s="39"/>
      <c r="W1014" s="10"/>
      <c r="X1014" s="6"/>
    </row>
    <row r="1015" spans="1:24">
      <c r="A1015" s="44">
        <v>45444</v>
      </c>
      <c r="B1015" s="1" t="str">
        <f t="shared" si="91"/>
        <v>junio</v>
      </c>
      <c r="C1015" t="s">
        <v>290</v>
      </c>
      <c r="D1015" t="s">
        <v>291</v>
      </c>
      <c r="E1015" t="str">
        <f>+VLOOKUP(F1015,'[1]DIVIPOLA MPIO'!$A$5:$B$1125,2,0)</f>
        <v>Valle del Cauca</v>
      </c>
      <c r="F1015" t="s">
        <v>470</v>
      </c>
      <c r="G1015" t="s">
        <v>297</v>
      </c>
      <c r="H1015" t="s">
        <v>294</v>
      </c>
      <c r="I1015" t="s">
        <v>295</v>
      </c>
      <c r="J1015" t="s">
        <v>411</v>
      </c>
      <c r="K1015" s="2">
        <v>5</v>
      </c>
      <c r="L1015" s="2">
        <v>140</v>
      </c>
      <c r="M1015" s="25">
        <v>228</v>
      </c>
      <c r="N1015" s="40">
        <f t="shared" si="92"/>
        <v>3</v>
      </c>
      <c r="O1015" s="41" t="str">
        <f t="shared" si="93"/>
        <v>22</v>
      </c>
      <c r="P1015" s="41" t="str">
        <f t="shared" si="94"/>
        <v>8</v>
      </c>
      <c r="Q1015" s="42">
        <f t="shared" si="95"/>
        <v>1328</v>
      </c>
      <c r="R1015" s="42">
        <f t="shared" si="96"/>
        <v>22.133333333333333</v>
      </c>
      <c r="U1015" s="39"/>
      <c r="V1015" s="39"/>
      <c r="W1015" s="10"/>
      <c r="X1015" s="6"/>
    </row>
    <row r="1016" spans="1:24">
      <c r="A1016" s="44">
        <v>45444</v>
      </c>
      <c r="B1016" s="1" t="str">
        <f t="shared" si="91"/>
        <v>junio</v>
      </c>
      <c r="C1016" t="s">
        <v>290</v>
      </c>
      <c r="D1016" t="s">
        <v>291</v>
      </c>
      <c r="E1016" t="str">
        <f>+VLOOKUP(F1016,'[1]DIVIPOLA MPIO'!$A$5:$B$1125,2,0)</f>
        <v>Valle del Cauca</v>
      </c>
      <c r="F1016" t="s">
        <v>470</v>
      </c>
      <c r="G1016" t="s">
        <v>297</v>
      </c>
      <c r="H1016" t="s">
        <v>294</v>
      </c>
      <c r="I1016" t="s">
        <v>295</v>
      </c>
      <c r="J1016" t="s">
        <v>123</v>
      </c>
      <c r="K1016" s="2">
        <v>12</v>
      </c>
      <c r="L1016" s="2">
        <v>218</v>
      </c>
      <c r="M1016" s="25">
        <v>477</v>
      </c>
      <c r="N1016" s="40">
        <f t="shared" si="92"/>
        <v>3</v>
      </c>
      <c r="O1016" s="41" t="str">
        <f t="shared" si="93"/>
        <v>47</v>
      </c>
      <c r="P1016" s="41" t="str">
        <f t="shared" si="94"/>
        <v>7</v>
      </c>
      <c r="Q1016" s="42">
        <f t="shared" si="95"/>
        <v>2827</v>
      </c>
      <c r="R1016" s="42">
        <f t="shared" si="96"/>
        <v>47.116666666666667</v>
      </c>
      <c r="U1016" s="39"/>
      <c r="V1016" s="39"/>
      <c r="W1016" s="10"/>
      <c r="X1016" s="6"/>
    </row>
    <row r="1017" spans="1:24">
      <c r="A1017" s="44">
        <v>45444</v>
      </c>
      <c r="B1017" s="1" t="str">
        <f t="shared" si="91"/>
        <v>junio</v>
      </c>
      <c r="C1017" t="s">
        <v>290</v>
      </c>
      <c r="D1017" t="s">
        <v>291</v>
      </c>
      <c r="E1017" t="str">
        <f>+VLOOKUP(F1017,'[1]DIVIPOLA MPIO'!$A$5:$B$1125,2,0)</f>
        <v>Valle del Cauca</v>
      </c>
      <c r="F1017" t="s">
        <v>470</v>
      </c>
      <c r="G1017" t="s">
        <v>297</v>
      </c>
      <c r="H1017" t="s">
        <v>296</v>
      </c>
      <c r="I1017" t="s">
        <v>295</v>
      </c>
      <c r="J1017" t="s">
        <v>411</v>
      </c>
      <c r="K1017" s="2">
        <v>11</v>
      </c>
      <c r="L1017" s="2">
        <v>243</v>
      </c>
      <c r="M1017" s="25">
        <v>38</v>
      </c>
      <c r="N1017" s="40">
        <f t="shared" si="92"/>
        <v>2</v>
      </c>
      <c r="O1017" s="41" t="str">
        <f t="shared" si="93"/>
        <v>38</v>
      </c>
      <c r="P1017" s="41">
        <f t="shared" si="94"/>
        <v>0</v>
      </c>
      <c r="Q1017" s="42">
        <f t="shared" si="95"/>
        <v>2280</v>
      </c>
      <c r="R1017" s="42">
        <f t="shared" si="96"/>
        <v>38</v>
      </c>
      <c r="U1017" s="39"/>
      <c r="V1017" s="39"/>
      <c r="W1017" s="10"/>
      <c r="X1017" s="6"/>
    </row>
    <row r="1018" spans="1:24">
      <c r="A1018" s="44">
        <v>45444</v>
      </c>
      <c r="B1018" s="1" t="str">
        <f t="shared" si="91"/>
        <v>junio</v>
      </c>
      <c r="C1018" t="s">
        <v>290</v>
      </c>
      <c r="D1018" t="s">
        <v>291</v>
      </c>
      <c r="E1018" t="str">
        <f>+VLOOKUP(F1018,'[1]DIVIPOLA MPIO'!$A$5:$B$1125,2,0)</f>
        <v>Valle del Cauca</v>
      </c>
      <c r="F1018" t="s">
        <v>470</v>
      </c>
      <c r="G1018" t="s">
        <v>297</v>
      </c>
      <c r="H1018" t="s">
        <v>296</v>
      </c>
      <c r="I1018" t="s">
        <v>295</v>
      </c>
      <c r="J1018" t="s">
        <v>123</v>
      </c>
      <c r="K1018" s="2">
        <v>12</v>
      </c>
      <c r="L1018" s="2">
        <v>230</v>
      </c>
      <c r="M1018" s="25">
        <v>559</v>
      </c>
      <c r="N1018" s="40">
        <f t="shared" si="92"/>
        <v>3</v>
      </c>
      <c r="O1018" s="41" t="str">
        <f t="shared" si="93"/>
        <v>55</v>
      </c>
      <c r="P1018" s="41" t="str">
        <f t="shared" si="94"/>
        <v>9</v>
      </c>
      <c r="Q1018" s="42">
        <f t="shared" si="95"/>
        <v>3309</v>
      </c>
      <c r="R1018" s="42">
        <f t="shared" si="96"/>
        <v>55.15</v>
      </c>
      <c r="U1018" s="39"/>
      <c r="V1018" s="39"/>
      <c r="W1018" s="10"/>
      <c r="X1018" s="6"/>
    </row>
    <row r="1019" spans="1:24">
      <c r="A1019" s="44">
        <v>45444</v>
      </c>
      <c r="B1019" s="1" t="str">
        <f t="shared" si="91"/>
        <v>junio</v>
      </c>
      <c r="C1019" t="s">
        <v>290</v>
      </c>
      <c r="D1019" t="s">
        <v>291</v>
      </c>
      <c r="E1019" t="str">
        <f>+VLOOKUP(F1019,'[1]DIVIPOLA MPIO'!$A$5:$B$1125,2,0)</f>
        <v>Risaralda</v>
      </c>
      <c r="F1019" t="s">
        <v>303</v>
      </c>
      <c r="G1019" t="s">
        <v>297</v>
      </c>
      <c r="H1019" t="s">
        <v>294</v>
      </c>
      <c r="I1019" t="s">
        <v>295</v>
      </c>
      <c r="J1019" t="s">
        <v>123</v>
      </c>
      <c r="K1019" s="2">
        <v>2</v>
      </c>
      <c r="L1019" s="2">
        <v>24</v>
      </c>
      <c r="M1019" s="25">
        <v>114</v>
      </c>
      <c r="N1019" s="40">
        <f t="shared" si="92"/>
        <v>3</v>
      </c>
      <c r="O1019" s="41" t="str">
        <f t="shared" si="93"/>
        <v>11</v>
      </c>
      <c r="P1019" s="41" t="str">
        <f t="shared" si="94"/>
        <v>4</v>
      </c>
      <c r="Q1019" s="42">
        <f t="shared" si="95"/>
        <v>664</v>
      </c>
      <c r="R1019" s="42">
        <f t="shared" si="96"/>
        <v>11.066666666666666</v>
      </c>
      <c r="U1019" s="39"/>
      <c r="V1019" s="39"/>
      <c r="W1019" s="10"/>
      <c r="X1019" s="6"/>
    </row>
    <row r="1020" spans="1:24">
      <c r="A1020" s="44">
        <v>45444</v>
      </c>
      <c r="B1020" s="1" t="str">
        <f t="shared" si="91"/>
        <v>junio</v>
      </c>
      <c r="C1020" t="s">
        <v>290</v>
      </c>
      <c r="D1020" t="s">
        <v>291</v>
      </c>
      <c r="E1020" t="str">
        <f>+VLOOKUP(F1020,'[1]DIVIPOLA MPIO'!$A$5:$B$1125,2,0)</f>
        <v>Risaralda</v>
      </c>
      <c r="F1020" t="s">
        <v>303</v>
      </c>
      <c r="G1020" t="s">
        <v>297</v>
      </c>
      <c r="H1020" t="s">
        <v>294</v>
      </c>
      <c r="I1020" t="s">
        <v>295</v>
      </c>
      <c r="J1020" t="s">
        <v>98</v>
      </c>
      <c r="K1020" s="2">
        <v>1</v>
      </c>
      <c r="L1020" s="2">
        <v>20</v>
      </c>
      <c r="M1020" s="25">
        <v>49</v>
      </c>
      <c r="N1020" s="40">
        <f t="shared" si="92"/>
        <v>2</v>
      </c>
      <c r="O1020" s="41" t="str">
        <f t="shared" si="93"/>
        <v>49</v>
      </c>
      <c r="P1020" s="41">
        <f t="shared" si="94"/>
        <v>0</v>
      </c>
      <c r="Q1020" s="42">
        <f t="shared" si="95"/>
        <v>2940</v>
      </c>
      <c r="R1020" s="42">
        <f t="shared" si="96"/>
        <v>49</v>
      </c>
      <c r="U1020" s="39"/>
      <c r="V1020" s="39"/>
      <c r="W1020" s="10"/>
      <c r="X1020" s="6"/>
    </row>
    <row r="1021" spans="1:24">
      <c r="A1021" s="44">
        <v>45444</v>
      </c>
      <c r="B1021" s="1" t="str">
        <f t="shared" si="91"/>
        <v>junio</v>
      </c>
      <c r="C1021" t="s">
        <v>290</v>
      </c>
      <c r="D1021" t="s">
        <v>291</v>
      </c>
      <c r="E1021" t="str">
        <f>+VLOOKUP(F1021,'[1]DIVIPOLA MPIO'!$A$5:$B$1125,2,0)</f>
        <v>Quindio</v>
      </c>
      <c r="F1021" t="s">
        <v>393</v>
      </c>
      <c r="G1021" t="s">
        <v>297</v>
      </c>
      <c r="H1021" t="s">
        <v>294</v>
      </c>
      <c r="I1021" t="s">
        <v>295</v>
      </c>
      <c r="J1021" t="s">
        <v>123</v>
      </c>
      <c r="K1021" s="2">
        <v>6</v>
      </c>
      <c r="L1021" s="2">
        <v>92</v>
      </c>
      <c r="M1021" s="25">
        <v>458</v>
      </c>
      <c r="N1021" s="40">
        <f t="shared" si="92"/>
        <v>3</v>
      </c>
      <c r="O1021" s="41" t="str">
        <f t="shared" si="93"/>
        <v>45</v>
      </c>
      <c r="P1021" s="41" t="str">
        <f t="shared" si="94"/>
        <v>8</v>
      </c>
      <c r="Q1021" s="42">
        <f t="shared" si="95"/>
        <v>2708</v>
      </c>
      <c r="R1021" s="42">
        <f t="shared" si="96"/>
        <v>45.133333333333333</v>
      </c>
      <c r="U1021" s="39"/>
      <c r="V1021" s="39"/>
      <c r="W1021" s="10"/>
      <c r="X1021" s="6"/>
    </row>
    <row r="1022" spans="1:24">
      <c r="A1022" s="44">
        <v>45444</v>
      </c>
      <c r="B1022" s="1" t="str">
        <f t="shared" si="91"/>
        <v>junio</v>
      </c>
      <c r="C1022" t="s">
        <v>290</v>
      </c>
      <c r="D1022" t="s">
        <v>291</v>
      </c>
      <c r="E1022" t="str">
        <f>+VLOOKUP(F1022,'[1]DIVIPOLA MPIO'!$A$5:$B$1125,2,0)</f>
        <v>Quindio</v>
      </c>
      <c r="F1022" t="s">
        <v>393</v>
      </c>
      <c r="G1022" t="s">
        <v>297</v>
      </c>
      <c r="H1022" t="s">
        <v>296</v>
      </c>
      <c r="I1022" t="s">
        <v>295</v>
      </c>
      <c r="J1022" t="s">
        <v>123</v>
      </c>
      <c r="K1022" s="2">
        <v>2</v>
      </c>
      <c r="L1022" s="2">
        <v>28</v>
      </c>
      <c r="M1022" s="25">
        <v>9</v>
      </c>
      <c r="N1022" s="40">
        <f t="shared" si="92"/>
        <v>1</v>
      </c>
      <c r="O1022" s="41" t="str">
        <f t="shared" si="93"/>
        <v>9</v>
      </c>
      <c r="P1022" s="41">
        <f t="shared" si="94"/>
        <v>0</v>
      </c>
      <c r="Q1022" s="42">
        <f t="shared" si="95"/>
        <v>540</v>
      </c>
      <c r="R1022" s="42">
        <f t="shared" si="96"/>
        <v>9</v>
      </c>
      <c r="U1022" s="39"/>
      <c r="V1022" s="39"/>
      <c r="W1022" s="10"/>
      <c r="X1022" s="6"/>
    </row>
    <row r="1023" spans="1:24">
      <c r="A1023" s="44">
        <v>45444</v>
      </c>
      <c r="B1023" s="1" t="str">
        <f t="shared" si="91"/>
        <v>junio</v>
      </c>
      <c r="C1023" t="s">
        <v>290</v>
      </c>
      <c r="D1023" t="s">
        <v>291</v>
      </c>
      <c r="E1023" t="str">
        <f>+VLOOKUP(F1023,'[1]DIVIPOLA MPIO'!$A$5:$B$1125,2,0)</f>
        <v>Valle del Cauca</v>
      </c>
      <c r="F1023" t="s">
        <v>304</v>
      </c>
      <c r="G1023" t="s">
        <v>297</v>
      </c>
      <c r="H1023" t="s">
        <v>296</v>
      </c>
      <c r="I1023" t="s">
        <v>295</v>
      </c>
      <c r="J1023" t="s">
        <v>411</v>
      </c>
      <c r="K1023" s="2">
        <v>1</v>
      </c>
      <c r="L1023" s="2">
        <v>21</v>
      </c>
      <c r="M1023" s="25">
        <v>102</v>
      </c>
      <c r="N1023" s="40">
        <f t="shared" si="92"/>
        <v>3</v>
      </c>
      <c r="O1023" s="41" t="str">
        <f t="shared" si="93"/>
        <v>10</v>
      </c>
      <c r="P1023" s="41" t="str">
        <f t="shared" si="94"/>
        <v>2</v>
      </c>
      <c r="Q1023" s="42">
        <f t="shared" si="95"/>
        <v>602</v>
      </c>
      <c r="R1023" s="42">
        <f t="shared" si="96"/>
        <v>10.033333333333333</v>
      </c>
      <c r="U1023" s="39"/>
      <c r="V1023" s="39"/>
      <c r="W1023" s="10"/>
      <c r="X1023" s="6"/>
    </row>
    <row r="1024" spans="1:24">
      <c r="A1024" s="44">
        <v>45444</v>
      </c>
      <c r="B1024" s="1" t="str">
        <f t="shared" si="91"/>
        <v>junio</v>
      </c>
      <c r="C1024" t="s">
        <v>290</v>
      </c>
      <c r="D1024" t="s">
        <v>291</v>
      </c>
      <c r="E1024" t="str">
        <f>+VLOOKUP(F1024,'[1]DIVIPOLA MPIO'!$A$5:$B$1125,2,0)</f>
        <v>Valle del Cauca</v>
      </c>
      <c r="F1024" t="s">
        <v>306</v>
      </c>
      <c r="G1024" t="s">
        <v>297</v>
      </c>
      <c r="H1024" t="s">
        <v>299</v>
      </c>
      <c r="I1024" t="s">
        <v>295</v>
      </c>
      <c r="J1024" t="s">
        <v>411</v>
      </c>
      <c r="K1024" s="2">
        <v>1</v>
      </c>
      <c r="L1024" s="2">
        <v>20</v>
      </c>
      <c r="M1024" s="25">
        <v>5</v>
      </c>
      <c r="N1024" s="40">
        <f t="shared" si="92"/>
        <v>1</v>
      </c>
      <c r="O1024" s="41" t="str">
        <f t="shared" si="93"/>
        <v>5</v>
      </c>
      <c r="P1024" s="41">
        <f t="shared" si="94"/>
        <v>0</v>
      </c>
      <c r="Q1024" s="42">
        <f t="shared" si="95"/>
        <v>300</v>
      </c>
      <c r="R1024" s="42">
        <f t="shared" si="96"/>
        <v>5</v>
      </c>
      <c r="U1024" s="39"/>
      <c r="V1024" s="39"/>
      <c r="W1024" s="10"/>
      <c r="X1024" s="6"/>
    </row>
    <row r="1025" spans="1:24">
      <c r="A1025" s="44">
        <v>45444</v>
      </c>
      <c r="B1025" s="1" t="str">
        <f t="shared" si="91"/>
        <v>junio</v>
      </c>
      <c r="C1025" t="s">
        <v>290</v>
      </c>
      <c r="D1025" t="s">
        <v>291</v>
      </c>
      <c r="E1025" t="str">
        <f>+VLOOKUP(F1025,'[1]DIVIPOLA MPIO'!$A$5:$B$1125,2,0)</f>
        <v>Valle del Cauca</v>
      </c>
      <c r="F1025" t="s">
        <v>306</v>
      </c>
      <c r="G1025" t="s">
        <v>297</v>
      </c>
      <c r="H1025" t="s">
        <v>294</v>
      </c>
      <c r="I1025" t="s">
        <v>295</v>
      </c>
      <c r="J1025" t="s">
        <v>411</v>
      </c>
      <c r="K1025" s="2">
        <v>2</v>
      </c>
      <c r="L1025" s="2">
        <v>43</v>
      </c>
      <c r="M1025" s="25">
        <v>61</v>
      </c>
      <c r="N1025" s="40">
        <f t="shared" si="92"/>
        <v>2</v>
      </c>
      <c r="O1025" s="41" t="str">
        <f t="shared" si="93"/>
        <v>61</v>
      </c>
      <c r="P1025" s="41">
        <f t="shared" si="94"/>
        <v>0</v>
      </c>
      <c r="Q1025" s="42">
        <f t="shared" si="95"/>
        <v>3660</v>
      </c>
      <c r="R1025" s="42">
        <f t="shared" si="96"/>
        <v>61</v>
      </c>
      <c r="U1025" s="39"/>
      <c r="V1025" s="39"/>
      <c r="W1025" s="10"/>
      <c r="X1025" s="6"/>
    </row>
    <row r="1026" spans="1:24">
      <c r="A1026" s="44">
        <v>45444</v>
      </c>
      <c r="B1026" s="1" t="str">
        <f t="shared" si="91"/>
        <v>junio</v>
      </c>
      <c r="C1026" t="s">
        <v>290</v>
      </c>
      <c r="D1026" t="s">
        <v>291</v>
      </c>
      <c r="E1026" t="str">
        <f>+VLOOKUP(F1026,'[1]DIVIPOLA MPIO'!$A$5:$B$1125,2,0)</f>
        <v>Valle del Cauca</v>
      </c>
      <c r="F1026" t="s">
        <v>306</v>
      </c>
      <c r="G1026" t="s">
        <v>297</v>
      </c>
      <c r="H1026" t="s">
        <v>294</v>
      </c>
      <c r="I1026" t="s">
        <v>295</v>
      </c>
      <c r="J1026" t="s">
        <v>123</v>
      </c>
      <c r="K1026" s="2">
        <v>3</v>
      </c>
      <c r="L1026" s="2">
        <v>40</v>
      </c>
      <c r="M1026" s="25">
        <v>6</v>
      </c>
      <c r="N1026" s="40">
        <f t="shared" si="92"/>
        <v>1</v>
      </c>
      <c r="O1026" s="41" t="str">
        <f t="shared" si="93"/>
        <v>6</v>
      </c>
      <c r="P1026" s="41">
        <f t="shared" si="94"/>
        <v>0</v>
      </c>
      <c r="Q1026" s="42">
        <f t="shared" si="95"/>
        <v>360</v>
      </c>
      <c r="R1026" s="42">
        <f t="shared" si="96"/>
        <v>6</v>
      </c>
      <c r="U1026" s="39"/>
      <c r="V1026" s="39"/>
      <c r="W1026" s="10"/>
      <c r="X1026" s="6"/>
    </row>
    <row r="1027" spans="1:24">
      <c r="A1027" s="44">
        <v>45444</v>
      </c>
      <c r="B1027" s="1" t="str">
        <f t="shared" ref="B1027:B1038" si="97">TEXT(A1027,"mmmm")</f>
        <v>junio</v>
      </c>
      <c r="C1027" t="s">
        <v>290</v>
      </c>
      <c r="D1027" t="s">
        <v>291</v>
      </c>
      <c r="E1027" t="str">
        <f>+VLOOKUP(F1027,'[1]DIVIPOLA MPIO'!$A$5:$B$1125,2,0)</f>
        <v>Valle del Cauca</v>
      </c>
      <c r="F1027" t="s">
        <v>306</v>
      </c>
      <c r="G1027" t="s">
        <v>297</v>
      </c>
      <c r="H1027" t="s">
        <v>296</v>
      </c>
      <c r="I1027" t="s">
        <v>295</v>
      </c>
      <c r="J1027" t="s">
        <v>411</v>
      </c>
      <c r="K1027" s="2">
        <v>6</v>
      </c>
      <c r="L1027" s="2">
        <v>134</v>
      </c>
      <c r="M1027" s="25">
        <v>374</v>
      </c>
      <c r="N1027" s="40">
        <f t="shared" ref="N1027:N1038" si="98">LEN($M1027)</f>
        <v>3</v>
      </c>
      <c r="O1027" s="41" t="str">
        <f t="shared" ref="O1027:O1038" si="99">IF(N1027="1",$M1027,IF(N1027=2,LEFT($M1027,2),LEFT($M1027,2)))</f>
        <v>37</v>
      </c>
      <c r="P1027" s="41" t="str">
        <f t="shared" ref="P1027:P1038" si="100">IF(N1027&lt;=2,0,MID($M1027,3,3))</f>
        <v>4</v>
      </c>
      <c r="Q1027" s="42">
        <f t="shared" ref="Q1027:Q1038" si="101">(O1027*60)+P1027</f>
        <v>2224</v>
      </c>
      <c r="R1027" s="42">
        <f t="shared" ref="R1027:R1038" si="102">+Q1027/60</f>
        <v>37.06666666666667</v>
      </c>
      <c r="U1027" s="39"/>
      <c r="V1027" s="39"/>
      <c r="W1027" s="10"/>
      <c r="X1027" s="6"/>
    </row>
    <row r="1028" spans="1:24">
      <c r="A1028" s="44">
        <v>45444</v>
      </c>
      <c r="B1028" s="1" t="str">
        <f t="shared" si="97"/>
        <v>junio</v>
      </c>
      <c r="C1028" t="s">
        <v>290</v>
      </c>
      <c r="D1028" t="s">
        <v>291</v>
      </c>
      <c r="E1028" t="str">
        <f>+VLOOKUP(F1028,'[1]DIVIPOLA MPIO'!$A$5:$B$1125,2,0)</f>
        <v>Caldas</v>
      </c>
      <c r="F1028" t="s">
        <v>307</v>
      </c>
      <c r="G1028" t="s">
        <v>293</v>
      </c>
      <c r="H1028" t="s">
        <v>299</v>
      </c>
      <c r="I1028" t="s">
        <v>295</v>
      </c>
      <c r="J1028" t="s">
        <v>411</v>
      </c>
      <c r="K1028" s="2">
        <v>1</v>
      </c>
      <c r="L1028" s="2">
        <v>35</v>
      </c>
      <c r="M1028" s="25">
        <v>104</v>
      </c>
      <c r="N1028" s="40">
        <f t="shared" si="98"/>
        <v>3</v>
      </c>
      <c r="O1028" s="41" t="str">
        <f t="shared" si="99"/>
        <v>10</v>
      </c>
      <c r="P1028" s="41" t="str">
        <f t="shared" si="100"/>
        <v>4</v>
      </c>
      <c r="Q1028" s="42">
        <f t="shared" si="101"/>
        <v>604</v>
      </c>
      <c r="R1028" s="42">
        <f t="shared" si="102"/>
        <v>10.066666666666666</v>
      </c>
      <c r="U1028" s="39"/>
      <c r="V1028" s="39"/>
      <c r="W1028" s="10"/>
      <c r="X1028" s="6"/>
    </row>
    <row r="1029" spans="1:24">
      <c r="A1029" s="44">
        <v>45444</v>
      </c>
      <c r="B1029" s="1" t="str">
        <f t="shared" si="97"/>
        <v>junio</v>
      </c>
      <c r="C1029" t="s">
        <v>290</v>
      </c>
      <c r="D1029" t="s">
        <v>291</v>
      </c>
      <c r="E1029" t="str">
        <f>+VLOOKUP(F1029,'[1]DIVIPOLA MPIO'!$A$5:$B$1125,2,0)</f>
        <v>Caldas</v>
      </c>
      <c r="F1029" t="s">
        <v>307</v>
      </c>
      <c r="G1029" t="s">
        <v>293</v>
      </c>
      <c r="H1029" t="s">
        <v>294</v>
      </c>
      <c r="I1029" t="s">
        <v>295</v>
      </c>
      <c r="J1029" t="s">
        <v>411</v>
      </c>
      <c r="K1029" s="2">
        <v>7</v>
      </c>
      <c r="L1029" s="2">
        <v>149</v>
      </c>
      <c r="M1029" s="25">
        <v>424</v>
      </c>
      <c r="N1029" s="40">
        <f t="shared" si="98"/>
        <v>3</v>
      </c>
      <c r="O1029" s="41" t="str">
        <f t="shared" si="99"/>
        <v>42</v>
      </c>
      <c r="P1029" s="41" t="str">
        <f t="shared" si="100"/>
        <v>4</v>
      </c>
      <c r="Q1029" s="42">
        <f t="shared" si="101"/>
        <v>2524</v>
      </c>
      <c r="R1029" s="42">
        <f t="shared" si="102"/>
        <v>42.06666666666667</v>
      </c>
      <c r="U1029" s="39"/>
      <c r="V1029" s="39"/>
      <c r="W1029" s="10"/>
      <c r="X1029" s="6"/>
    </row>
    <row r="1030" spans="1:24">
      <c r="A1030" s="44">
        <v>45444</v>
      </c>
      <c r="B1030" s="1" t="str">
        <f t="shared" si="97"/>
        <v>junio</v>
      </c>
      <c r="C1030" t="s">
        <v>290</v>
      </c>
      <c r="D1030" t="s">
        <v>291</v>
      </c>
      <c r="E1030" t="str">
        <f>+VLOOKUP(F1030,'[1]DIVIPOLA MPIO'!$A$5:$B$1125,2,0)</f>
        <v>Valle del Cauca</v>
      </c>
      <c r="F1030" t="s">
        <v>227</v>
      </c>
      <c r="G1030" t="s">
        <v>297</v>
      </c>
      <c r="H1030" t="s">
        <v>294</v>
      </c>
      <c r="I1030" t="s">
        <v>295</v>
      </c>
      <c r="J1030" t="s">
        <v>411</v>
      </c>
      <c r="K1030" s="2">
        <v>3</v>
      </c>
      <c r="L1030" s="2">
        <v>47</v>
      </c>
      <c r="M1030" s="25">
        <v>217</v>
      </c>
      <c r="N1030" s="40">
        <f t="shared" si="98"/>
        <v>3</v>
      </c>
      <c r="O1030" s="41" t="str">
        <f t="shared" si="99"/>
        <v>21</v>
      </c>
      <c r="P1030" s="41" t="str">
        <f t="shared" si="100"/>
        <v>7</v>
      </c>
      <c r="Q1030" s="42">
        <f t="shared" si="101"/>
        <v>1267</v>
      </c>
      <c r="R1030" s="42">
        <f t="shared" si="102"/>
        <v>21.116666666666667</v>
      </c>
      <c r="U1030" s="39"/>
      <c r="V1030" s="39"/>
      <c r="W1030" s="10"/>
      <c r="X1030" s="6"/>
    </row>
    <row r="1031" spans="1:24">
      <c r="A1031" s="44">
        <v>45444</v>
      </c>
      <c r="B1031" s="1" t="str">
        <f t="shared" si="97"/>
        <v>junio</v>
      </c>
      <c r="C1031" t="s">
        <v>290</v>
      </c>
      <c r="D1031" t="s">
        <v>291</v>
      </c>
      <c r="E1031" t="str">
        <f>+VLOOKUP(F1031,'[1]DIVIPOLA MPIO'!$A$5:$B$1125,2,0)</f>
        <v>Valle del Cauca</v>
      </c>
      <c r="F1031" t="s">
        <v>227</v>
      </c>
      <c r="G1031" t="s">
        <v>297</v>
      </c>
      <c r="H1031" t="s">
        <v>296</v>
      </c>
      <c r="I1031" t="s">
        <v>295</v>
      </c>
      <c r="J1031" t="s">
        <v>411</v>
      </c>
      <c r="K1031" s="2">
        <v>10</v>
      </c>
      <c r="L1031" s="2">
        <v>187</v>
      </c>
      <c r="M1031" s="25">
        <v>927</v>
      </c>
      <c r="N1031" s="40">
        <f t="shared" si="98"/>
        <v>3</v>
      </c>
      <c r="O1031" s="41" t="str">
        <f t="shared" si="99"/>
        <v>92</v>
      </c>
      <c r="P1031" s="41" t="str">
        <f t="shared" si="100"/>
        <v>7</v>
      </c>
      <c r="Q1031" s="42">
        <f t="shared" si="101"/>
        <v>5527</v>
      </c>
      <c r="R1031" s="42">
        <f t="shared" si="102"/>
        <v>92.11666666666666</v>
      </c>
      <c r="U1031" s="39"/>
      <c r="V1031" s="39"/>
      <c r="W1031" s="10"/>
      <c r="X1031" s="6"/>
    </row>
    <row r="1032" spans="1:24">
      <c r="A1032" s="44">
        <v>45444</v>
      </c>
      <c r="B1032" s="1" t="str">
        <f t="shared" si="97"/>
        <v>junio</v>
      </c>
      <c r="C1032" t="s">
        <v>229</v>
      </c>
      <c r="D1032" t="s">
        <v>230</v>
      </c>
      <c r="E1032" t="str">
        <f>+VLOOKUP(F1032,'[1]DIVIPOLA MPIO'!$A$5:$B$1125,2,0)</f>
        <v>Meta</v>
      </c>
      <c r="F1032" t="s">
        <v>78</v>
      </c>
      <c r="G1032" t="s">
        <v>231</v>
      </c>
      <c r="H1032" t="s">
        <v>232</v>
      </c>
      <c r="I1032" t="s">
        <v>410</v>
      </c>
      <c r="J1032" t="s">
        <v>16</v>
      </c>
      <c r="K1032" s="2">
        <v>368</v>
      </c>
      <c r="L1032" s="2">
        <v>5148</v>
      </c>
      <c r="M1032" s="25">
        <v>100</v>
      </c>
      <c r="N1032" s="40">
        <f t="shared" si="98"/>
        <v>3</v>
      </c>
      <c r="O1032" s="41" t="str">
        <f t="shared" si="99"/>
        <v>10</v>
      </c>
      <c r="P1032" s="41" t="str">
        <f t="shared" si="100"/>
        <v>0</v>
      </c>
      <c r="Q1032" s="42">
        <f t="shared" si="101"/>
        <v>600</v>
      </c>
      <c r="R1032" s="42">
        <f t="shared" si="102"/>
        <v>10</v>
      </c>
      <c r="U1032" s="39"/>
      <c r="V1032" s="39"/>
      <c r="W1032" s="10"/>
      <c r="X1032" s="6"/>
    </row>
    <row r="1033" spans="1:24">
      <c r="A1033" s="44">
        <v>45444</v>
      </c>
      <c r="B1033" s="1" t="str">
        <f t="shared" si="97"/>
        <v>junio</v>
      </c>
      <c r="C1033" t="s">
        <v>229</v>
      </c>
      <c r="D1033" t="s">
        <v>230</v>
      </c>
      <c r="E1033" t="str">
        <f>+VLOOKUP(F1033,'[1]DIVIPOLA MPIO'!$A$5:$B$1125,2,0)</f>
        <v>Meta</v>
      </c>
      <c r="F1033" t="s">
        <v>78</v>
      </c>
      <c r="G1033" t="s">
        <v>231</v>
      </c>
      <c r="H1033" t="s">
        <v>232</v>
      </c>
      <c r="I1033" t="s">
        <v>410</v>
      </c>
      <c r="J1033" t="s">
        <v>123</v>
      </c>
      <c r="K1033" s="2">
        <v>3</v>
      </c>
      <c r="L1033" s="2">
        <v>46</v>
      </c>
      <c r="M1033" s="25">
        <v>130</v>
      </c>
      <c r="N1033" s="40">
        <f t="shared" si="98"/>
        <v>3</v>
      </c>
      <c r="O1033" s="41" t="str">
        <f t="shared" si="99"/>
        <v>13</v>
      </c>
      <c r="P1033" s="41" t="str">
        <f t="shared" si="100"/>
        <v>0</v>
      </c>
      <c r="Q1033" s="42">
        <f t="shared" si="101"/>
        <v>780</v>
      </c>
      <c r="R1033" s="42">
        <f t="shared" si="102"/>
        <v>13</v>
      </c>
      <c r="U1033" s="39"/>
      <c r="V1033" s="39"/>
      <c r="W1033" s="10"/>
      <c r="X1033" s="6"/>
    </row>
    <row r="1034" spans="1:24">
      <c r="A1034" s="44">
        <v>45444</v>
      </c>
      <c r="B1034" s="1" t="str">
        <f t="shared" si="97"/>
        <v>junio</v>
      </c>
      <c r="C1034" t="s">
        <v>229</v>
      </c>
      <c r="D1034" t="s">
        <v>230</v>
      </c>
      <c r="E1034" t="str">
        <f>+VLOOKUP(F1034,'[1]DIVIPOLA MPIO'!$A$5:$B$1125,2,0)</f>
        <v>Meta</v>
      </c>
      <c r="F1034" t="s">
        <v>78</v>
      </c>
      <c r="G1034" t="s">
        <v>231</v>
      </c>
      <c r="H1034" t="s">
        <v>232</v>
      </c>
      <c r="I1034" t="s">
        <v>15</v>
      </c>
      <c r="J1034" t="s">
        <v>412</v>
      </c>
      <c r="K1034" s="2">
        <v>28</v>
      </c>
      <c r="L1034" s="2">
        <v>343</v>
      </c>
      <c r="M1034" s="25">
        <v>10</v>
      </c>
      <c r="N1034" s="40">
        <f t="shared" si="98"/>
        <v>2</v>
      </c>
      <c r="O1034" s="41" t="str">
        <f t="shared" si="99"/>
        <v>10</v>
      </c>
      <c r="P1034" s="41">
        <f t="shared" si="100"/>
        <v>0</v>
      </c>
      <c r="Q1034" s="42">
        <f t="shared" si="101"/>
        <v>600</v>
      </c>
      <c r="R1034" s="42">
        <f t="shared" si="102"/>
        <v>10</v>
      </c>
      <c r="U1034" s="39"/>
      <c r="V1034" s="39"/>
      <c r="W1034" s="10"/>
      <c r="X1034" s="6"/>
    </row>
    <row r="1035" spans="1:24">
      <c r="A1035" s="44">
        <v>45444</v>
      </c>
      <c r="B1035" s="1" t="str">
        <f t="shared" si="97"/>
        <v>junio</v>
      </c>
      <c r="C1035" t="s">
        <v>229</v>
      </c>
      <c r="D1035" t="s">
        <v>230</v>
      </c>
      <c r="E1035" t="str">
        <f>+VLOOKUP(F1035,'[1]DIVIPOLA MPIO'!$A$5:$B$1125,2,0)</f>
        <v>Meta</v>
      </c>
      <c r="F1035" t="s">
        <v>78</v>
      </c>
      <c r="G1035" t="s">
        <v>231</v>
      </c>
      <c r="H1035" t="s">
        <v>232</v>
      </c>
      <c r="I1035" t="s">
        <v>394</v>
      </c>
      <c r="J1035" t="s">
        <v>81</v>
      </c>
      <c r="K1035" s="2">
        <v>10</v>
      </c>
      <c r="L1035" s="2">
        <v>127</v>
      </c>
      <c r="M1035" s="25">
        <v>4</v>
      </c>
      <c r="N1035" s="40">
        <f t="shared" si="98"/>
        <v>1</v>
      </c>
      <c r="O1035" s="41" t="str">
        <f t="shared" si="99"/>
        <v>4</v>
      </c>
      <c r="P1035" s="41">
        <f t="shared" si="100"/>
        <v>0</v>
      </c>
      <c r="Q1035" s="42">
        <f t="shared" si="101"/>
        <v>240</v>
      </c>
      <c r="R1035" s="42">
        <f t="shared" si="102"/>
        <v>4</v>
      </c>
      <c r="U1035" s="39"/>
      <c r="V1035" s="39"/>
      <c r="W1035" s="10"/>
      <c r="X1035" s="6"/>
    </row>
    <row r="1036" spans="1:24">
      <c r="A1036" s="44">
        <v>45444</v>
      </c>
      <c r="B1036" s="1" t="str">
        <f t="shared" si="97"/>
        <v>junio</v>
      </c>
      <c r="C1036" t="s">
        <v>235</v>
      </c>
      <c r="D1036" t="s">
        <v>236</v>
      </c>
      <c r="E1036" t="str">
        <f>+VLOOKUP(F1036,'[1]DIVIPOLA MPIO'!$A$5:$B$1125,2,0)</f>
        <v>Valle del Cauca</v>
      </c>
      <c r="F1036" t="s">
        <v>464</v>
      </c>
      <c r="G1036" t="s">
        <v>238</v>
      </c>
      <c r="H1036" t="s">
        <v>239</v>
      </c>
      <c r="I1036" t="s">
        <v>211</v>
      </c>
      <c r="J1036" t="s">
        <v>411</v>
      </c>
      <c r="K1036" s="2">
        <v>66</v>
      </c>
      <c r="L1036" s="2">
        <v>835.42</v>
      </c>
      <c r="M1036" s="25">
        <v>367</v>
      </c>
      <c r="N1036" s="40">
        <f t="shared" si="98"/>
        <v>3</v>
      </c>
      <c r="O1036" s="41" t="str">
        <f t="shared" si="99"/>
        <v>36</v>
      </c>
      <c r="P1036" s="41" t="str">
        <f t="shared" si="100"/>
        <v>7</v>
      </c>
      <c r="Q1036" s="42">
        <f t="shared" si="101"/>
        <v>2167</v>
      </c>
      <c r="R1036" s="42">
        <f t="shared" si="102"/>
        <v>36.116666666666667</v>
      </c>
      <c r="U1036" s="39"/>
      <c r="V1036" s="39"/>
      <c r="W1036" s="10"/>
      <c r="X1036" s="6"/>
    </row>
    <row r="1037" spans="1:24">
      <c r="A1037" s="44">
        <v>45444</v>
      </c>
      <c r="B1037" s="1" t="str">
        <f t="shared" si="97"/>
        <v>junio</v>
      </c>
      <c r="C1037" t="s">
        <v>235</v>
      </c>
      <c r="D1037" t="s">
        <v>236</v>
      </c>
      <c r="E1037" t="str">
        <f>+VLOOKUP(F1037,'[1]DIVIPOLA MPIO'!$A$5:$B$1125,2,0)</f>
        <v>Valle del Cauca</v>
      </c>
      <c r="F1037" t="s">
        <v>240</v>
      </c>
      <c r="G1037" t="s">
        <v>241</v>
      </c>
      <c r="H1037" t="s">
        <v>239</v>
      </c>
      <c r="I1037" t="s">
        <v>211</v>
      </c>
      <c r="J1037" t="s">
        <v>411</v>
      </c>
      <c r="K1037" s="2">
        <v>39</v>
      </c>
      <c r="L1037" s="2">
        <v>701.2</v>
      </c>
      <c r="M1037" s="25">
        <v>233</v>
      </c>
      <c r="N1037" s="40">
        <f t="shared" si="98"/>
        <v>3</v>
      </c>
      <c r="O1037" s="41" t="str">
        <f t="shared" si="99"/>
        <v>23</v>
      </c>
      <c r="P1037" s="41" t="str">
        <f t="shared" si="100"/>
        <v>3</v>
      </c>
      <c r="Q1037" s="42">
        <f t="shared" si="101"/>
        <v>1383</v>
      </c>
      <c r="R1037" s="42">
        <f t="shared" si="102"/>
        <v>23.05</v>
      </c>
      <c r="U1037" s="39"/>
      <c r="V1037" s="39"/>
      <c r="W1037" s="10"/>
      <c r="X1037" s="6"/>
    </row>
    <row r="1038" spans="1:24">
      <c r="A1038" s="44">
        <v>45444</v>
      </c>
      <c r="B1038" s="1" t="str">
        <f t="shared" si="97"/>
        <v>junio</v>
      </c>
      <c r="C1038" t="s">
        <v>235</v>
      </c>
      <c r="D1038" t="s">
        <v>236</v>
      </c>
      <c r="E1038" t="str">
        <f>+VLOOKUP(F1038,'[1]DIVIPOLA MPIO'!$A$5:$B$1125,2,0)</f>
        <v>Valle del Cauca</v>
      </c>
      <c r="F1038" t="s">
        <v>242</v>
      </c>
      <c r="G1038" t="s">
        <v>243</v>
      </c>
      <c r="H1038" t="s">
        <v>244</v>
      </c>
      <c r="I1038" t="s">
        <v>225</v>
      </c>
      <c r="J1038" t="s">
        <v>411</v>
      </c>
      <c r="K1038" s="2">
        <v>123</v>
      </c>
      <c r="L1038" s="2">
        <v>1709.07</v>
      </c>
      <c r="M1038" s="25">
        <v>746</v>
      </c>
      <c r="N1038" s="40">
        <f t="shared" si="98"/>
        <v>3</v>
      </c>
      <c r="O1038" s="41" t="str">
        <f t="shared" si="99"/>
        <v>74</v>
      </c>
      <c r="P1038" s="41" t="str">
        <f t="shared" si="100"/>
        <v>6</v>
      </c>
      <c r="Q1038" s="42">
        <f t="shared" si="101"/>
        <v>4446</v>
      </c>
      <c r="R1038" s="42">
        <f t="shared" si="102"/>
        <v>74.099999999999994</v>
      </c>
      <c r="U1038" s="39"/>
      <c r="V1038" s="39"/>
      <c r="W1038" s="10"/>
      <c r="X1038" s="6"/>
    </row>
  </sheetData>
  <autoFilter ref="A1:Z1038" xr:uid="{00000000-0001-0000-00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7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8D245485-3BEA-4687-AE2E-EBE6AF7EFC8F}"/>
</file>

<file path=customXml/itemProps2.xml><?xml version="1.0" encoding="utf-8"?>
<ds:datastoreItem xmlns:ds="http://schemas.openxmlformats.org/officeDocument/2006/customXml" ds:itemID="{0E023C97-ED00-41E1-928C-8D9773A960D7}"/>
</file>

<file path=customXml/itemProps3.xml><?xml version="1.0" encoding="utf-8"?>
<ds:datastoreItem xmlns:ds="http://schemas.openxmlformats.org/officeDocument/2006/customXml" ds:itemID="{48F463B6-4E07-44A3-ADAB-5E89F75BAE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Bd (2)</vt:lpstr>
      <vt:lpstr>Boletin Mensual</vt:lpstr>
      <vt:lpstr>Instructivo y Glosario</vt:lpstr>
      <vt:lpstr>Contenido</vt:lpstr>
      <vt:lpstr>1. Vuelos-Horas-Hectareas</vt:lpstr>
      <vt:lpstr>2. Tipo de Cultivo</vt:lpstr>
      <vt:lpstr>3. Municipio - Pista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Febrero 2024</dc:title>
  <dc:creator>Mabel Xiomara Rojas Novoa</dc:creator>
  <cp:lastModifiedBy>John Alexander Galvis Gonzalez</cp:lastModifiedBy>
  <dcterms:created xsi:type="dcterms:W3CDTF">2024-08-12T15:59:11Z</dcterms:created>
  <dcterms:modified xsi:type="dcterms:W3CDTF">2024-09-10T20:10:38Z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